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Lele/Desktop/"/>
    </mc:Choice>
  </mc:AlternateContent>
  <xr:revisionPtr revIDLastSave="0" documentId="13_ncr:1_{32CB3C9B-6D0F-C247-B3A2-BFF769F15F4C}" xr6:coauthVersionLast="36" xr6:coauthVersionMax="36" xr10:uidLastSave="{00000000-0000-0000-0000-000000000000}"/>
  <bookViews>
    <workbookView xWindow="2560" yWindow="460" windowWidth="31660" windowHeight="19720" activeTab="4" xr2:uid="{5DDF93A6-E5B3-EB45-AA37-AA001DBAD171}"/>
  </bookViews>
  <sheets>
    <sheet name="UTENTE_1" sheetId="6" r:id="rId1"/>
    <sheet name="UTENTE_2" sheetId="5" r:id="rId2"/>
    <sheet name="UTENTE_3" sheetId="1" r:id="rId3"/>
    <sheet name="UTENTE_4" sheetId="3" r:id="rId4"/>
    <sheet name="Tabella_unica" sheetId="2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B14" i="5"/>
  <c r="B15" i="5"/>
  <c r="B16" i="5"/>
  <c r="B12" i="5"/>
  <c r="H12" i="5" s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2" i="3"/>
  <c r="H12" i="3" s="1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12" i="6"/>
  <c r="H12" i="6" s="1"/>
  <c r="H13" i="6"/>
  <c r="H14" i="6" s="1"/>
  <c r="H15" i="6" s="1"/>
  <c r="H16" i="6" s="1"/>
  <c r="H17" i="6" s="1"/>
  <c r="H18" i="6" s="1"/>
  <c r="H13" i="3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H12" i="1"/>
  <c r="H13" i="5" l="1"/>
  <c r="H14" i="5" s="1"/>
  <c r="H15" i="5" s="1"/>
  <c r="H16" i="5" s="1"/>
  <c r="H19" i="6"/>
  <c r="H20" i="6" s="1"/>
  <c r="H21" i="6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14" i="3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</calcChain>
</file>

<file path=xl/sharedStrings.xml><?xml version="1.0" encoding="utf-8"?>
<sst xmlns="http://schemas.openxmlformats.org/spreadsheetml/2006/main" count="499" uniqueCount="112">
  <si>
    <t>ID</t>
  </si>
  <si>
    <t>DATA</t>
  </si>
  <si>
    <t>OPERAZIONE</t>
  </si>
  <si>
    <t>DARE</t>
  </si>
  <si>
    <t>AVERE</t>
  </si>
  <si>
    <t>SALDO</t>
  </si>
  <si>
    <t>Deposito</t>
  </si>
  <si>
    <t>Prelievo</t>
  </si>
  <si>
    <t>STANLEYBET</t>
  </si>
  <si>
    <t>DEPOSITO POSTEPAY</t>
  </si>
  <si>
    <t>VISA VERSAMENTO</t>
  </si>
  <si>
    <t>PRELIEVO POSTEPAY</t>
  </si>
  <si>
    <t>SPP-0001</t>
  </si>
  <si>
    <t>SPP-0002</t>
  </si>
  <si>
    <t>SPP-0003</t>
  </si>
  <si>
    <t>SPP-0004</t>
  </si>
  <si>
    <t>SPP-0005</t>
  </si>
  <si>
    <t>SPP-0006</t>
  </si>
  <si>
    <t>SPP-0007</t>
  </si>
  <si>
    <t>SPP-0008</t>
  </si>
  <si>
    <t>SPP-0009</t>
  </si>
  <si>
    <t>SPP-0010</t>
  </si>
  <si>
    <t>SPP-0011</t>
  </si>
  <si>
    <t>SPP-0012</t>
  </si>
  <si>
    <t>SPP-0013</t>
  </si>
  <si>
    <t>SPP-0014</t>
  </si>
  <si>
    <t>SPP-0015</t>
  </si>
  <si>
    <t>SPP-0016</t>
  </si>
  <si>
    <t>SPP-0017</t>
  </si>
  <si>
    <t>SPP-0018</t>
  </si>
  <si>
    <t>SPP-0019</t>
  </si>
  <si>
    <t>SPP-0020</t>
  </si>
  <si>
    <t>SPP-0021</t>
  </si>
  <si>
    <t>SPP-0022</t>
  </si>
  <si>
    <t>SPP-0023</t>
  </si>
  <si>
    <t>SPP-0024</t>
  </si>
  <si>
    <t>SPP-0025</t>
  </si>
  <si>
    <t>SPP-0026</t>
  </si>
  <si>
    <t>SPP-0027</t>
  </si>
  <si>
    <t>SPP-0028</t>
  </si>
  <si>
    <t>SPP-0029</t>
  </si>
  <si>
    <t>SPP-0030</t>
  </si>
  <si>
    <t>SPP-0031</t>
  </si>
  <si>
    <t>SPP-0032</t>
  </si>
  <si>
    <t>SPP-0033</t>
  </si>
  <si>
    <t>SPP-0034</t>
  </si>
  <si>
    <t>SPP-0035</t>
  </si>
  <si>
    <t>SPP-0036</t>
  </si>
  <si>
    <t>SPP-0037</t>
  </si>
  <si>
    <t>SPP-0038</t>
  </si>
  <si>
    <t>SPP-0039</t>
  </si>
  <si>
    <t>SPP-0040</t>
  </si>
  <si>
    <t>SPP-0041</t>
  </si>
  <si>
    <t>SPP-0042</t>
  </si>
  <si>
    <t>SPP-0043</t>
  </si>
  <si>
    <t>SPP-0044</t>
  </si>
  <si>
    <t>SPP-0045</t>
  </si>
  <si>
    <t>STY-0001</t>
  </si>
  <si>
    <t>STY-0002</t>
  </si>
  <si>
    <t>STY-0003</t>
  </si>
  <si>
    <t>STY-0004</t>
  </si>
  <si>
    <t>STY-0005</t>
  </si>
  <si>
    <t>STY-0006</t>
  </si>
  <si>
    <t>STY-0007</t>
  </si>
  <si>
    <t>STY-0008</t>
  </si>
  <si>
    <t>STY-0009</t>
  </si>
  <si>
    <t>STY-0010</t>
  </si>
  <si>
    <t>STY-0011</t>
  </si>
  <si>
    <t>STY-0012</t>
  </si>
  <si>
    <t>STY-0013</t>
  </si>
  <si>
    <t>STY-0014</t>
  </si>
  <si>
    <t>STY-0015</t>
  </si>
  <si>
    <t>STY-0016</t>
  </si>
  <si>
    <t>STY-0017</t>
  </si>
  <si>
    <t>STY-0018</t>
  </si>
  <si>
    <t>GOL-0001</t>
  </si>
  <si>
    <t>GOL-0002</t>
  </si>
  <si>
    <t>GOL-0003</t>
  </si>
  <si>
    <t>GOL-0004</t>
  </si>
  <si>
    <t>GOL-0005</t>
  </si>
  <si>
    <t>GOL-0006</t>
  </si>
  <si>
    <t>GOL-0007</t>
  </si>
  <si>
    <t>GOL-0008</t>
  </si>
  <si>
    <t>GOL-0009</t>
  </si>
  <si>
    <t>GOL-0010</t>
  </si>
  <si>
    <t>GOL-0011</t>
  </si>
  <si>
    <t>GOL-0012</t>
  </si>
  <si>
    <t>GOL-0013</t>
  </si>
  <si>
    <t>GOL-0014</t>
  </si>
  <si>
    <t>GOL-0015</t>
  </si>
  <si>
    <t>GOL-0016</t>
  </si>
  <si>
    <t>GOL-0017</t>
  </si>
  <si>
    <t>GOL-0018</t>
  </si>
  <si>
    <t>GOL-0019</t>
  </si>
  <si>
    <t>GOL-0020</t>
  </si>
  <si>
    <t>GOL-0021</t>
  </si>
  <si>
    <t>GOL-0022</t>
  </si>
  <si>
    <t>GOL-0023</t>
  </si>
  <si>
    <t>GOL-0024</t>
  </si>
  <si>
    <t>BAD-0001</t>
  </si>
  <si>
    <t>BAD-0002</t>
  </si>
  <si>
    <t>BAD-0004</t>
  </si>
  <si>
    <t>BAD-0005</t>
  </si>
  <si>
    <t>UTENTE 1</t>
  </si>
  <si>
    <t>ACQUISTO</t>
  </si>
  <si>
    <t>DONAZIONE RICEVUTA</t>
  </si>
  <si>
    <t>UTENTE 2</t>
  </si>
  <si>
    <t>ACQUISTI</t>
  </si>
  <si>
    <t>UTENTE 3</t>
  </si>
  <si>
    <t>UTENTE 4</t>
  </si>
  <si>
    <t>BAD-0003</t>
  </si>
  <si>
    <t>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</si>
</sst>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\+\ 0.00\ &quot;€&quot;;\ \-0.00\ &quot;€&quot;"/>
    <numFmt numFmtId="165" formatCode="#,##0.00\ &quot;€&quot;"/>
  </numFmts>
  <fonts count="8">
    <font>
      <sz val="12"/>
      <color theme="1"/>
      <name val="Calibri"/>
      <family val="2"/>
      <scheme val="minor"/>
    </font>
    <font>
      <b/>
      <sz val="36"/>
      <color theme="0"/>
      <name val="Century Gothic"/>
      <family val="1"/>
    </font>
    <font>
      <b/>
      <sz val="14"/>
      <color theme="0"/>
      <name val="Century Gothic"/>
      <family val="1"/>
    </font>
    <font>
      <sz val="14"/>
      <color rgb="FF000000"/>
      <name val="Century Gothic"/>
      <family val="1"/>
    </font>
    <font>
      <sz val="14"/>
      <color theme="1"/>
      <name val="Century Gothic"/>
      <family val="1"/>
    </font>
    <font>
      <sz val="14"/>
      <color rgb="FF222222"/>
      <name val="Century Gothic"/>
      <family val="1"/>
    </font>
    <font>
      <sz val="14"/>
      <color theme="1"/>
      <name val="Calibri"/>
      <family val="2"/>
      <scheme val="minor"/>
    </font>
    <font>
      <sz val="14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2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2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8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e" xfId="0" builtinId="0"/>
  </cellStyles>
  <dxfs count="10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7" formatCode="dd/mm/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family val="1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5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4" formatCode="\+\ 0.00\ &quot;€&quot;;\ \-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Century Gothic"/>
        <family val="1"/>
        <scheme val="none"/>
      </font>
      <numFmt numFmtId="164" formatCode="\+\ 0.00\ &quot;€&quot;;\ \-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family val="1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family val="1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5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4" formatCode="\+\ 0.00\ &quot;€&quot;;\ \-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Century Gothic"/>
        <family val="1"/>
        <scheme val="none"/>
      </font>
      <numFmt numFmtId="164" formatCode="\+\ 0.00\ &quot;€&quot;;\ \-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family val="1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94949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4" formatCode="\+\ 0.00\ &quot;€&quot;;\ \-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1"/>
        <scheme val="none"/>
      </font>
      <numFmt numFmtId="164" formatCode="\+\ 0.00\ &quot;€&quot;;\ \-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94949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94949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64" formatCode="\+\ 0.00\ &quot;€&quot;;\ \-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1"/>
        <scheme val="none"/>
      </font>
      <numFmt numFmtId="164" formatCode="\+\ 0.00\ &quot;€&quot;;\ \-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94949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entury Gothic"/>
        <family val="1"/>
        <scheme val="none"/>
      </font>
      <numFmt numFmtId="27" formatCode="dd/mm/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8" tint="0.59999389629810485"/>
          <bgColor theme="8" tint="0.59996337778862885"/>
        </patternFill>
      </fill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6" defaultTableStyle="TableStyleMedium2" defaultPivotStyle="PivotStyleLight16">
    <tableStyle name="Formattazione stile libro mastro" pivot="0" count="7" xr9:uid="{22FAB539-BB42-4E45-A195-C90525EF57FD}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  <tableStyle name="Formattazione stile libro mastro 2" pivot="0" count="7" xr9:uid="{22FAB539-BB42-4E45-A195-C90525EF57FD}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Formattazione stile libro mastro 3" pivot="0" count="7" xr9:uid="{22FAB539-BB42-4E45-A195-C90525EF57FD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Formattazione stile libro mastro 4" pivot="0" count="7" xr9:uid="{22FAB539-BB42-4E45-A195-C90525EF57FD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  <tableStyle name="Formattazione stile libro mastro 5" pivot="0" count="7" xr9:uid="{22FAB539-BB42-4E45-A195-C90525EF57FD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Formattazione stile libro mastro 6" pivot="0" count="7" xr9:uid="{22FAB539-BB42-4E45-A195-C90525EF57FD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6278438-CED1-114E-AFEB-69DCEE074C2F}" name="tabella_utente1" displayName="tabella_utente1" ref="B11:H35" headerRowDxfId="62" dataDxfId="61" totalsRowDxfId="60">
  <autoFilter ref="B11:H35" xr:uid="{F75905DE-FB20-7E43-8309-E013A7F3FBEF}"/>
  <tableColumns count="7">
    <tableColumn id="1" xr3:uid="{FD63B281-1C92-6B4A-9D42-C537782D36CF}" name="ID" totalsRowLabel="Totale" dataDxfId="59" totalsRowDxfId="58">
      <calculatedColumnFormula>CONCATENATE("GOL-",TEXT(ROW(A1),"0000"))</calculatedColumnFormula>
    </tableColumn>
    <tableColumn id="2" xr3:uid="{E5869866-9F3C-574C-81AE-43505C4895C8}" name="DATA" dataDxfId="57" totalsRowDxfId="56"/>
    <tableColumn id="3" xr3:uid="{00B9786F-A091-3342-A0B7-7603E1996C58}" name="UTENTE" dataDxfId="55" totalsRowDxfId="54"/>
    <tableColumn id="5" xr3:uid="{8AF7F134-007C-E444-9E0E-F6BA44FCA0A5}" name="OPERAZIONE" dataDxfId="53" totalsRowDxfId="52"/>
    <tableColumn id="6" xr3:uid="{C25436D3-817A-9D48-A64E-EC26C34D4596}" name="DARE" totalsRowFunction="sum" dataDxfId="51"/>
    <tableColumn id="7" xr3:uid="{8226DAC8-75CC-164C-9F59-8F8DA0AB3BEE}" name="AVERE" totalsRowFunction="sum" dataDxfId="50" totalsRowDxfId="49"/>
    <tableColumn id="8" xr3:uid="{71F8AF52-0AE7-5E47-9B05-EC89813F37B9}" name="SALDO" totalsRowFunction="sum" dataDxfId="48" totalsRowDxfId="47">
      <calculatedColumnFormula>IF(tabella_utente1[[#This Row],[ID]]="GOL-0001",tabella_utente1[[#This Row],[DARE]]+tabella_utente1[[#This Row],[AVERE]],H11+tabella_utente1[[#This Row],[DARE]]+tabella_utente1[[#This Row],[AVERE]])</calculatedColumnFormula>
    </tableColumn>
  </tableColumns>
  <tableStyleInfo name="Formattazione stile libro mastr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0388B15-BA30-B444-B58F-E53E63FCC86A}" name="tabella_utente2" displayName="tabella_utente2" ref="B11:H16" headerRowDxfId="46" dataDxfId="45" totalsRowDxfId="44">
  <autoFilter ref="B11:H16" xr:uid="{800D441E-77A4-674F-95A5-D4F9C609C005}"/>
  <tableColumns count="7">
    <tableColumn id="1" xr3:uid="{01303F16-B792-1745-A965-1048A404CAED}" name="ID" totalsRowLabel="Totale" dataDxfId="43" totalsRowDxfId="42">
      <calculatedColumnFormula>CONCATENATE("BAD-",TEXT(ROW(A1),"0000"))</calculatedColumnFormula>
    </tableColumn>
    <tableColumn id="2" xr3:uid="{2AF4D2F9-C6B9-4849-8321-1CF609CAF2E1}" name="DATA" dataDxfId="41" totalsRowDxfId="40"/>
    <tableColumn id="3" xr3:uid="{6BCE3FB4-15DF-CB4C-996B-DD853298C63F}" name="UTENTE" dataDxfId="39" totalsRowDxfId="38"/>
    <tableColumn id="5" xr3:uid="{4CBBC4F0-8F00-F849-B1B3-61DAF30BA4E6}" name="OPERAZIONE" dataDxfId="37" totalsRowDxfId="36"/>
    <tableColumn id="6" xr3:uid="{84DA6539-284F-B04F-B9AF-5476119A9AEA}" name="DARE" totalsRowFunction="sum" dataDxfId="35"/>
    <tableColumn id="7" xr3:uid="{243ADE5F-264B-A04E-8D2F-6209D7011B91}" name="AVERE" totalsRowFunction="sum" dataDxfId="34" totalsRowDxfId="33"/>
    <tableColumn id="8" xr3:uid="{D0E49F57-AE95-8440-9D16-3E6F23AD5DD0}" name="SALDO" totalsRowFunction="sum" dataDxfId="32" totalsRowDxfId="31">
      <calculatedColumnFormula>IF(tabella_utente2[[#This Row],[ID]]="BAD-0001",tabella_utente2[[#This Row],[DARE]]+tabella_utente2[[#This Row],[AVERE]],H11+tabella_utente2[[#This Row],[DARE]]+tabella_utente2[[#This Row],[AVERE]])</calculatedColumnFormula>
    </tableColumn>
  </tableColumns>
  <tableStyleInfo name="Formattazione stile libro mastr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826526-6780-BE45-931B-52D46A40100E}" name="tabella_utente3" displayName="tabella_utente3" ref="B11:H56" headerRowDxfId="30" dataDxfId="29" totalsRowDxfId="28">
  <autoFilter ref="B11:H56" xr:uid="{BD3D69BC-4763-604F-84A9-AA1089457CB0}"/>
  <tableColumns count="7">
    <tableColumn id="12" xr3:uid="{9197A854-5EBA-174A-98DF-BABB4C261AAE}" name="ID" dataDxfId="27">
      <calculatedColumnFormula>CONCATENATE("SPP-",TEXT(ROW(A1),"0000"))</calculatedColumnFormula>
    </tableColumn>
    <tableColumn id="1" xr3:uid="{E6BD3C59-C71F-6841-9793-686F69538B2D}" name="DATA" totalsRowLabel="Totale" dataDxfId="26"/>
    <tableColumn id="10" xr3:uid="{916D21ED-5405-3B48-BBDD-79154F1DA3AF}" name="UTENTE" dataDxfId="25"/>
    <tableColumn id="3" xr3:uid="{01CB497C-C7EA-B447-B11E-B470125784BE}" name="OPERAZIONE" dataDxfId="24"/>
    <tableColumn id="5" xr3:uid="{308E5DF1-31BE-7246-91EE-042BCBA56FC6}" name="DARE" totalsRowFunction="sum" dataDxfId="23"/>
    <tableColumn id="6" xr3:uid="{FB0206A4-A253-824B-91F0-C458A2967D2F}" name="AVERE" totalsRowFunction="sum" dataDxfId="22"/>
    <tableColumn id="14" xr3:uid="{98D5AC15-7780-1A43-A6C5-B14DFFB8876E}" name="SALDO" dataDxfId="21">
      <calculatedColumnFormula>IF(tabella_utente3[[#This Row],[ID]]="SPP-0001",tabella_utente3[[#This Row],[DARE]]+tabella_utente3[[#This Row],[AVERE]],H11+tabella_utente3[[#This Row],[DARE]]+tabella_utente3[[#This Row],[AVERE]])</calculatedColumnFormula>
    </tableColumn>
  </tableColumns>
  <tableStyleInfo name="Formattazione stile libro mastro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EC5247-02A6-9449-B9C9-D9C5E8197B17}" name="tabella_utente4" displayName="tabella_utente4" ref="B11:H29" headerRowDxfId="20" dataDxfId="19" totalsRowDxfId="18">
  <autoFilter ref="B11:H29" xr:uid="{E98F38D6-FA45-6949-B41E-C169EDBB818A}"/>
  <tableColumns count="7">
    <tableColumn id="11" xr3:uid="{33036DBA-6538-6640-8414-FA44AC0F3BFC}" name="ID" dataDxfId="17" totalsRowDxfId="16">
      <calculatedColumnFormula>CONCATENATE("STY-",TEXT(ROW(A1),"0000"))</calculatedColumnFormula>
    </tableColumn>
    <tableColumn id="1" xr3:uid="{B57B336E-5F7F-C845-9BBC-A8AD9854E6A6}" name="DATA" totalsRowLabel="Totale" dataDxfId="15"/>
    <tableColumn id="10" xr3:uid="{36567695-12BD-8B45-96DD-04817E9850F9}" name="UTENTE" dataDxfId="14"/>
    <tableColumn id="3" xr3:uid="{A2691F02-C3B8-A24B-B1B6-5D3E1980B082}" name="OPERAZIONE" dataDxfId="13"/>
    <tableColumn id="5" xr3:uid="{CF9350D0-11D6-1C47-8F22-805CD5346F13}" name="DARE" totalsRowFunction="sum" dataDxfId="12"/>
    <tableColumn id="6" xr3:uid="{673136C9-8162-8E45-B68A-DF7A2C66F3C5}" name="AVERE" totalsRowFunction="sum" dataDxfId="11"/>
    <tableColumn id="12" xr3:uid="{A4498C99-9518-934B-819D-4FC229D2E165}" name="SALDO" dataDxfId="10" totalsRowDxfId="9">
      <calculatedColumnFormula>IF(tabella_utente4[[#This Row],[ID]]="STY-0001",tabella_utente4[[#This Row],[DARE]]+tabella_utente4[[#This Row],[AVERE]],H11+tabella_utente4[[#This Row],[DARE]]+tabella_utente4[[#This Row],[AVERE]])</calculatedColumnFormula>
    </tableColumn>
  </tableColumns>
  <tableStyleInfo name="Formattazione stile libro mastro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ECCFD2-B061-7C41-8114-76FABBBF72F9}" name="Tabelle_riepilogo" displayName="Tabelle_riepilogo" ref="C4:I96" totalsRowShown="0" headerRowDxfId="8" dataDxfId="7">
  <autoFilter ref="C4:I96" xr:uid="{F35215C3-F9E3-1944-BECA-33364A911E55}"/>
  <tableColumns count="7">
    <tableColumn id="1" xr3:uid="{08630206-68A6-744F-8D6E-7D0F45AB69E9}" name="ID" dataDxfId="6"/>
    <tableColumn id="2" xr3:uid="{8990DFFB-F9FA-2E4C-BB7B-40C2C40B6854}" name="DATA" dataDxfId="5"/>
    <tableColumn id="3" xr3:uid="{6B9D0CD6-EFBF-444A-8FAA-5997F0426BEF}" name="UTENTE" dataDxfId="4"/>
    <tableColumn id="4" xr3:uid="{A003C652-8965-D84D-B22F-87931E045179}" name="OPERAZIONE" dataDxfId="3"/>
    <tableColumn id="5" xr3:uid="{6727F444-2ACF-0043-9995-B225508F7C25}" name="DARE" dataDxfId="2"/>
    <tableColumn id="6" xr3:uid="{248BBF01-61EC-5B4E-AE5F-9E431C38E3CF}" name="AVERE" dataDxfId="1"/>
    <tableColumn id="7" xr3:uid="{D2C25497-6F03-C442-9A18-C7237CB888A9}" name="SALDO" dataDxfId="0"/>
  </tableColumns>
  <tableStyleInfo name="Formattazione stile libro mastro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8917-1D62-3742-8FAA-F1379F44E95C}">
  <sheetPr codeName="Foglio1"/>
  <dimension ref="B5:H35"/>
  <sheetViews>
    <sheetView zoomScale="78" zoomScaleNormal="78" workbookViewId="0">
      <selection activeCell="B11" sqref="B11"/>
    </sheetView>
  </sheetViews>
  <sheetFormatPr baseColWidth="10" defaultRowHeight="16"/>
  <cols>
    <col min="1" max="1" width="18" customWidth="1"/>
    <col min="2" max="2" width="12.33203125" bestFit="1" customWidth="1"/>
    <col min="3" max="3" width="11.5" bestFit="1" customWidth="1"/>
    <col min="4" max="4" width="19" bestFit="1" customWidth="1"/>
    <col min="5" max="5" width="27.5" bestFit="1" customWidth="1"/>
    <col min="6" max="6" width="11.6640625" bestFit="1" customWidth="1"/>
    <col min="7" max="7" width="12.5" bestFit="1" customWidth="1"/>
    <col min="8" max="8" width="12.6640625" bestFit="1" customWidth="1"/>
  </cols>
  <sheetData>
    <row r="5" spans="2:8">
      <c r="B5" s="30" t="s">
        <v>103</v>
      </c>
      <c r="C5" s="30"/>
      <c r="D5" s="30"/>
      <c r="E5" s="30"/>
      <c r="F5" s="30"/>
      <c r="G5" s="30"/>
      <c r="H5" s="30"/>
    </row>
    <row r="6" spans="2:8">
      <c r="B6" s="30"/>
      <c r="C6" s="30"/>
      <c r="D6" s="30"/>
      <c r="E6" s="30"/>
      <c r="F6" s="30"/>
      <c r="G6" s="30"/>
      <c r="H6" s="30"/>
    </row>
    <row r="7" spans="2:8">
      <c r="B7" s="30"/>
      <c r="C7" s="30"/>
      <c r="D7" s="30"/>
      <c r="E7" s="30"/>
      <c r="F7" s="30"/>
      <c r="G7" s="30"/>
      <c r="H7" s="30"/>
    </row>
    <row r="11" spans="2:8" ht="19">
      <c r="B11" s="13" t="s">
        <v>0</v>
      </c>
      <c r="C11" s="13" t="s">
        <v>1</v>
      </c>
      <c r="D11" s="13" t="s">
        <v>111</v>
      </c>
      <c r="E11" s="13" t="s">
        <v>2</v>
      </c>
      <c r="F11" s="13" t="s">
        <v>3</v>
      </c>
      <c r="G11" s="13" t="s">
        <v>4</v>
      </c>
      <c r="H11" s="13" t="s">
        <v>5</v>
      </c>
    </row>
    <row r="12" spans="2:8" ht="18">
      <c r="B12" s="2" t="str">
        <f>CONCATENATE("GOL-",TEXT(ROW(A1),"0000"))</f>
        <v>GOL-0001</v>
      </c>
      <c r="C12" s="3">
        <v>43598.410196759258</v>
      </c>
      <c r="D12" s="2" t="s">
        <v>103</v>
      </c>
      <c r="E12" s="2" t="s">
        <v>9</v>
      </c>
      <c r="F12" s="5"/>
      <c r="G12" s="6">
        <v>100</v>
      </c>
      <c r="H12" s="14">
        <f>IF(tabella_utente1[[#This Row],[ID]]="GOL-0001",tabella_utente1[[#This Row],[DARE]]+tabella_utente1[[#This Row],[AVERE]],H11+tabella_utente1[[#This Row],[DARE]]+tabella_utente1[[#This Row],[AVERE]])</f>
        <v>100</v>
      </c>
    </row>
    <row r="13" spans="2:8" ht="18">
      <c r="B13" s="2" t="str">
        <f t="shared" ref="B13:B35" si="0">CONCATENATE("GOL-",TEXT(ROW(A2),"0000"))</f>
        <v>GOL-0002</v>
      </c>
      <c r="C13" s="3">
        <v>43605.602060185185</v>
      </c>
      <c r="D13" s="2" t="s">
        <v>103</v>
      </c>
      <c r="E13" s="2" t="s">
        <v>104</v>
      </c>
      <c r="F13" s="5">
        <v>-3</v>
      </c>
      <c r="G13" s="6"/>
      <c r="H13" s="14">
        <f>IF(tabella_utente1[[#This Row],[ID]]="GOL-0001",tabella_utente1[[#This Row],[DARE]]+tabella_utente1[[#This Row],[AVERE]],H12+tabella_utente1[[#This Row],[DARE]]+tabella_utente1[[#This Row],[AVERE]])</f>
        <v>97</v>
      </c>
    </row>
    <row r="14" spans="2:8" ht="18">
      <c r="B14" s="2" t="str">
        <f t="shared" si="0"/>
        <v>GOL-0003</v>
      </c>
      <c r="C14" s="3">
        <v>43617.003645833334</v>
      </c>
      <c r="D14" s="2" t="s">
        <v>103</v>
      </c>
      <c r="E14" s="2" t="s">
        <v>105</v>
      </c>
      <c r="F14" s="5"/>
      <c r="G14" s="6">
        <v>32.270000000000003</v>
      </c>
      <c r="H14" s="14">
        <f>IF(tabella_utente1[[#This Row],[ID]]="GOL-0001",tabella_utente1[[#This Row],[DARE]]+tabella_utente1[[#This Row],[AVERE]],H13+tabella_utente1[[#This Row],[DARE]]+tabella_utente1[[#This Row],[AVERE]])</f>
        <v>129.27000000000001</v>
      </c>
    </row>
    <row r="15" spans="2:8" ht="18">
      <c r="B15" s="2" t="str">
        <f t="shared" si="0"/>
        <v>GOL-0004</v>
      </c>
      <c r="C15" s="3">
        <v>43636.721053240741</v>
      </c>
      <c r="D15" s="2" t="s">
        <v>103</v>
      </c>
      <c r="E15" s="2" t="s">
        <v>10</v>
      </c>
      <c r="F15" s="5"/>
      <c r="G15" s="6">
        <v>5</v>
      </c>
      <c r="H15" s="14">
        <f>IF(tabella_utente1[[#This Row],[ID]]="GOL-0001",tabella_utente1[[#This Row],[DARE]]+tabella_utente1[[#This Row],[AVERE]],H14+tabella_utente1[[#This Row],[DARE]]+tabella_utente1[[#This Row],[AVERE]])</f>
        <v>134.27000000000001</v>
      </c>
    </row>
    <row r="16" spans="2:8" ht="18">
      <c r="B16" s="2" t="str">
        <f t="shared" si="0"/>
        <v>GOL-0005</v>
      </c>
      <c r="C16" s="3">
        <v>43636.723425925928</v>
      </c>
      <c r="D16" s="2" t="s">
        <v>103</v>
      </c>
      <c r="E16" s="2" t="s">
        <v>104</v>
      </c>
      <c r="F16" s="5">
        <v>-20</v>
      </c>
      <c r="G16" s="6"/>
      <c r="H16" s="14">
        <f>IF(tabella_utente1[[#This Row],[ID]]="GOL-0001",tabella_utente1[[#This Row],[DARE]]+tabella_utente1[[#This Row],[AVERE]],H15+tabella_utente1[[#This Row],[DARE]]+tabella_utente1[[#This Row],[AVERE]])</f>
        <v>114.27000000000001</v>
      </c>
    </row>
    <row r="17" spans="2:8" ht="18">
      <c r="B17" s="2" t="str">
        <f t="shared" si="0"/>
        <v>GOL-0006</v>
      </c>
      <c r="C17" s="3">
        <v>43639.875069444446</v>
      </c>
      <c r="D17" s="2" t="s">
        <v>103</v>
      </c>
      <c r="E17" s="2" t="s">
        <v>105</v>
      </c>
      <c r="F17" s="5"/>
      <c r="G17" s="6">
        <v>5.08</v>
      </c>
      <c r="H17" s="14">
        <f>IF(tabella_utente1[[#This Row],[ID]]="GOL-0001",tabella_utente1[[#This Row],[DARE]]+tabella_utente1[[#This Row],[AVERE]],H16+tabella_utente1[[#This Row],[DARE]]+tabella_utente1[[#This Row],[AVERE]])</f>
        <v>119.35000000000001</v>
      </c>
    </row>
    <row r="18" spans="2:8" ht="18">
      <c r="B18" s="2" t="str">
        <f t="shared" si="0"/>
        <v>GOL-0007</v>
      </c>
      <c r="C18" s="3">
        <v>43641.474803240744</v>
      </c>
      <c r="D18" s="2" t="s">
        <v>103</v>
      </c>
      <c r="E18" s="2" t="s">
        <v>104</v>
      </c>
      <c r="F18" s="5">
        <v>-10</v>
      </c>
      <c r="G18" s="6"/>
      <c r="H18" s="14">
        <f>IF(tabella_utente1[[#This Row],[ID]]="GOL-0001",tabella_utente1[[#This Row],[DARE]]+tabella_utente1[[#This Row],[AVERE]],H17+tabella_utente1[[#This Row],[DARE]]+tabella_utente1[[#This Row],[AVERE]])</f>
        <v>109.35000000000001</v>
      </c>
    </row>
    <row r="19" spans="2:8" ht="18">
      <c r="B19" s="2" t="str">
        <f t="shared" si="0"/>
        <v>GOL-0008</v>
      </c>
      <c r="C19" s="3">
        <v>43643.000231481485</v>
      </c>
      <c r="D19" s="2" t="s">
        <v>103</v>
      </c>
      <c r="E19" s="2" t="s">
        <v>105</v>
      </c>
      <c r="F19" s="5"/>
      <c r="G19" s="6">
        <v>67.73</v>
      </c>
      <c r="H19" s="14">
        <f>IF(tabella_utente1[[#This Row],[ID]]="GOL-0001",tabella_utente1[[#This Row],[DARE]]+tabella_utente1[[#This Row],[AVERE]],H18+tabella_utente1[[#This Row],[DARE]]+tabella_utente1[[#This Row],[AVERE]])</f>
        <v>177.08</v>
      </c>
    </row>
    <row r="20" spans="2:8" ht="18">
      <c r="B20" s="2" t="str">
        <f t="shared" si="0"/>
        <v>GOL-0009</v>
      </c>
      <c r="C20" s="3">
        <v>43643.000254629631</v>
      </c>
      <c r="D20" s="2" t="s">
        <v>103</v>
      </c>
      <c r="E20" s="2" t="s">
        <v>105</v>
      </c>
      <c r="F20" s="5"/>
      <c r="G20" s="6">
        <v>17.64</v>
      </c>
      <c r="H20" s="14">
        <f>IF(tabella_utente1[[#This Row],[ID]]="GOL-0001",tabella_utente1[[#This Row],[DARE]]+tabella_utente1[[#This Row],[AVERE]],H19+tabella_utente1[[#This Row],[DARE]]+tabella_utente1[[#This Row],[AVERE]])</f>
        <v>194.72000000000003</v>
      </c>
    </row>
    <row r="21" spans="2:8" ht="18">
      <c r="B21" s="2" t="str">
        <f t="shared" si="0"/>
        <v>GOL-0010</v>
      </c>
      <c r="C21" s="3">
        <v>43647.468275462961</v>
      </c>
      <c r="D21" s="2" t="s">
        <v>103</v>
      </c>
      <c r="E21" s="2" t="s">
        <v>11</v>
      </c>
      <c r="F21" s="5">
        <v>-100</v>
      </c>
      <c r="G21" s="6"/>
      <c r="H21" s="14">
        <f>IF(tabella_utente1[[#This Row],[ID]]="GOL-0001",tabella_utente1[[#This Row],[DARE]]+tabella_utente1[[#This Row],[AVERE]],H20+tabella_utente1[[#This Row],[DARE]]+tabella_utente1[[#This Row],[AVERE]])</f>
        <v>94.720000000000027</v>
      </c>
    </row>
    <row r="22" spans="2:8" ht="18">
      <c r="B22" s="2" t="str">
        <f t="shared" si="0"/>
        <v>GOL-0011</v>
      </c>
      <c r="C22" s="3">
        <v>43654.53502314815</v>
      </c>
      <c r="D22" s="2" t="s">
        <v>103</v>
      </c>
      <c r="E22" s="2" t="s">
        <v>104</v>
      </c>
      <c r="F22" s="5">
        <v>-50</v>
      </c>
      <c r="G22" s="6"/>
      <c r="H22" s="14">
        <f>IF(tabella_utente1[[#This Row],[ID]]="GOL-0001",tabella_utente1[[#This Row],[DARE]]+tabella_utente1[[#This Row],[AVERE]],H21+tabella_utente1[[#This Row],[DARE]]+tabella_utente1[[#This Row],[AVERE]])</f>
        <v>44.720000000000027</v>
      </c>
    </row>
    <row r="23" spans="2:8" ht="18">
      <c r="B23" s="2" t="str">
        <f t="shared" si="0"/>
        <v>GOL-0012</v>
      </c>
      <c r="C23" s="3">
        <v>43654.750092592592</v>
      </c>
      <c r="D23" s="2" t="s">
        <v>103</v>
      </c>
      <c r="E23" s="2" t="s">
        <v>105</v>
      </c>
      <c r="F23" s="5"/>
      <c r="G23" s="6">
        <v>59.5</v>
      </c>
      <c r="H23" s="14">
        <f>IF(tabella_utente1[[#This Row],[ID]]="GOL-0001",tabella_utente1[[#This Row],[DARE]]+tabella_utente1[[#This Row],[AVERE]],H22+tabella_utente1[[#This Row],[DARE]]+tabella_utente1[[#This Row],[AVERE]])</f>
        <v>104.22000000000003</v>
      </c>
    </row>
    <row r="24" spans="2:8" ht="18">
      <c r="B24" s="2" t="str">
        <f t="shared" si="0"/>
        <v>GOL-0013</v>
      </c>
      <c r="C24" s="3">
        <v>43663.412731481483</v>
      </c>
      <c r="D24" s="2" t="s">
        <v>103</v>
      </c>
      <c r="E24" s="2" t="s">
        <v>104</v>
      </c>
      <c r="F24" s="5">
        <v>-5</v>
      </c>
      <c r="G24" s="6"/>
      <c r="H24" s="14">
        <f>IF(tabella_utente1[[#This Row],[ID]]="GOL-0001",tabella_utente1[[#This Row],[DARE]]+tabella_utente1[[#This Row],[AVERE]],H23+tabella_utente1[[#This Row],[DARE]]+tabella_utente1[[#This Row],[AVERE]])</f>
        <v>99.220000000000027</v>
      </c>
    </row>
    <row r="25" spans="2:8" ht="18">
      <c r="B25" s="2" t="str">
        <f t="shared" si="0"/>
        <v>GOL-0014</v>
      </c>
      <c r="C25" s="3">
        <v>43666.789849537039</v>
      </c>
      <c r="D25" s="2" t="s">
        <v>103</v>
      </c>
      <c r="E25" s="2" t="s">
        <v>11</v>
      </c>
      <c r="F25" s="5">
        <v>-50</v>
      </c>
      <c r="G25" s="6"/>
      <c r="H25" s="14">
        <f>IF(tabella_utente1[[#This Row],[ID]]="GOL-0001",tabella_utente1[[#This Row],[DARE]]+tabella_utente1[[#This Row],[AVERE]],H24+tabella_utente1[[#This Row],[DARE]]+tabella_utente1[[#This Row],[AVERE]])</f>
        <v>49.220000000000027</v>
      </c>
    </row>
    <row r="26" spans="2:8" ht="18">
      <c r="B26" s="2" t="str">
        <f t="shared" si="0"/>
        <v>GOL-0015</v>
      </c>
      <c r="C26" s="3">
        <v>43723.278668981482</v>
      </c>
      <c r="D26" s="2" t="s">
        <v>103</v>
      </c>
      <c r="E26" s="2" t="s">
        <v>104</v>
      </c>
      <c r="F26" s="5">
        <v>-49</v>
      </c>
      <c r="G26" s="6"/>
      <c r="H26" s="14">
        <f>IF(tabella_utente1[[#This Row],[ID]]="GOL-0001",tabella_utente1[[#This Row],[DARE]]+tabella_utente1[[#This Row],[AVERE]],H25+tabella_utente1[[#This Row],[DARE]]+tabella_utente1[[#This Row],[AVERE]])</f>
        <v>0.22000000000002728</v>
      </c>
    </row>
    <row r="27" spans="2:8" ht="18">
      <c r="B27" s="2" t="str">
        <f t="shared" si="0"/>
        <v>GOL-0016</v>
      </c>
      <c r="C27" s="3">
        <v>43723.716192129628</v>
      </c>
      <c r="D27" s="2" t="s">
        <v>103</v>
      </c>
      <c r="E27" s="2" t="s">
        <v>105</v>
      </c>
      <c r="F27" s="5"/>
      <c r="G27" s="6">
        <v>117.6</v>
      </c>
      <c r="H27" s="14">
        <f>IF(tabella_utente1[[#This Row],[ID]]="GOL-0001",tabella_utente1[[#This Row],[DARE]]+tabella_utente1[[#This Row],[AVERE]],H26+tabella_utente1[[#This Row],[DARE]]+tabella_utente1[[#This Row],[AVERE]])</f>
        <v>117.82000000000002</v>
      </c>
    </row>
    <row r="28" spans="2:8" ht="18">
      <c r="B28" s="2" t="str">
        <f t="shared" si="0"/>
        <v>GOL-0017</v>
      </c>
      <c r="C28" s="3">
        <v>43723.953449074077</v>
      </c>
      <c r="D28" s="2" t="s">
        <v>103</v>
      </c>
      <c r="E28" s="2" t="s">
        <v>105</v>
      </c>
      <c r="F28" s="5"/>
      <c r="G28" s="6">
        <v>9.15</v>
      </c>
      <c r="H28" s="14">
        <f>IF(tabella_utente1[[#This Row],[ID]]="GOL-0001",tabella_utente1[[#This Row],[DARE]]+tabella_utente1[[#This Row],[AVERE]],H27+tabella_utente1[[#This Row],[DARE]]+tabella_utente1[[#This Row],[AVERE]])</f>
        <v>126.97000000000003</v>
      </c>
    </row>
    <row r="29" spans="2:8" ht="18">
      <c r="B29" s="2" t="str">
        <f t="shared" si="0"/>
        <v>GOL-0018</v>
      </c>
      <c r="C29" s="3">
        <v>43725.782083333332</v>
      </c>
      <c r="D29" s="2" t="s">
        <v>103</v>
      </c>
      <c r="E29" s="2" t="s">
        <v>104</v>
      </c>
      <c r="F29" s="5">
        <v>-10</v>
      </c>
      <c r="G29" s="6"/>
      <c r="H29" s="14">
        <f>IF(tabella_utente1[[#This Row],[ID]]="GOL-0001",tabella_utente1[[#This Row],[DARE]]+tabella_utente1[[#This Row],[AVERE]],H28+tabella_utente1[[#This Row],[DARE]]+tabella_utente1[[#This Row],[AVERE]])</f>
        <v>116.97000000000003</v>
      </c>
    </row>
    <row r="30" spans="2:8" ht="18">
      <c r="B30" s="2" t="str">
        <f t="shared" si="0"/>
        <v>GOL-0019</v>
      </c>
      <c r="C30" s="3">
        <v>43725.971145833333</v>
      </c>
      <c r="D30" s="2" t="s">
        <v>103</v>
      </c>
      <c r="E30" s="2" t="s">
        <v>105</v>
      </c>
      <c r="F30" s="5"/>
      <c r="G30" s="6">
        <v>31</v>
      </c>
      <c r="H30" s="14">
        <f>IF(tabella_utente1[[#This Row],[ID]]="GOL-0001",tabella_utente1[[#This Row],[DARE]]+tabella_utente1[[#This Row],[AVERE]],H29+tabella_utente1[[#This Row],[DARE]]+tabella_utente1[[#This Row],[AVERE]])</f>
        <v>147.97000000000003</v>
      </c>
    </row>
    <row r="31" spans="2:8" ht="18">
      <c r="B31" s="2" t="str">
        <f t="shared" si="0"/>
        <v>GOL-0020</v>
      </c>
      <c r="C31" s="3">
        <v>43730.670335648145</v>
      </c>
      <c r="D31" s="2" t="s">
        <v>103</v>
      </c>
      <c r="E31" s="2" t="s">
        <v>105</v>
      </c>
      <c r="F31" s="5"/>
      <c r="G31" s="6">
        <v>13.06</v>
      </c>
      <c r="H31" s="14">
        <f>IF(tabella_utente1[[#This Row],[ID]]="GOL-0001",tabella_utente1[[#This Row],[DARE]]+tabella_utente1[[#This Row],[AVERE]],H30+tabella_utente1[[#This Row],[DARE]]+tabella_utente1[[#This Row],[AVERE]])</f>
        <v>161.03000000000003</v>
      </c>
    </row>
    <row r="32" spans="2:8" ht="18">
      <c r="B32" s="2" t="str">
        <f t="shared" si="0"/>
        <v>GOL-0021</v>
      </c>
      <c r="C32" s="3">
        <v>43738.724502314813</v>
      </c>
      <c r="D32" s="2" t="s">
        <v>103</v>
      </c>
      <c r="E32" s="2" t="s">
        <v>10</v>
      </c>
      <c r="F32" s="5"/>
      <c r="G32" s="6">
        <v>10</v>
      </c>
      <c r="H32" s="14">
        <f>IF(tabella_utente1[[#This Row],[ID]]="GOL-0001",tabella_utente1[[#This Row],[DARE]]+tabella_utente1[[#This Row],[AVERE]],H31+tabella_utente1[[#This Row],[DARE]]+tabella_utente1[[#This Row],[AVERE]])</f>
        <v>171.03000000000003</v>
      </c>
    </row>
    <row r="33" spans="2:8" ht="18">
      <c r="B33" s="2" t="str">
        <f t="shared" si="0"/>
        <v>GOL-0022</v>
      </c>
      <c r="C33" s="3">
        <v>43742.7028125</v>
      </c>
      <c r="D33" s="2" t="s">
        <v>103</v>
      </c>
      <c r="E33" s="2" t="s">
        <v>104</v>
      </c>
      <c r="F33" s="5">
        <v>-20</v>
      </c>
      <c r="G33" s="6"/>
      <c r="H33" s="14">
        <f>IF(tabella_utente1[[#This Row],[ID]]="GOL-0001",tabella_utente1[[#This Row],[DARE]]+tabella_utente1[[#This Row],[AVERE]],H32+tabella_utente1[[#This Row],[DARE]]+tabella_utente1[[#This Row],[AVERE]])</f>
        <v>151.03000000000003</v>
      </c>
    </row>
    <row r="34" spans="2:8" ht="18">
      <c r="B34" s="2" t="str">
        <f t="shared" si="0"/>
        <v>GOL-0023</v>
      </c>
      <c r="C34" s="3">
        <v>43743.857997685183</v>
      </c>
      <c r="D34" s="2" t="s">
        <v>103</v>
      </c>
      <c r="E34" s="2" t="s">
        <v>105</v>
      </c>
      <c r="F34" s="5"/>
      <c r="G34" s="6">
        <v>77</v>
      </c>
      <c r="H34" s="14">
        <f>IF(tabella_utente1[[#This Row],[ID]]="GOL-0001",tabella_utente1[[#This Row],[DARE]]+tabella_utente1[[#This Row],[AVERE]],H33+tabella_utente1[[#This Row],[DARE]]+tabella_utente1[[#This Row],[AVERE]])</f>
        <v>228.03000000000003</v>
      </c>
    </row>
    <row r="35" spans="2:8" ht="18">
      <c r="B35" s="2" t="str">
        <f t="shared" si="0"/>
        <v>GOL-0024</v>
      </c>
      <c r="C35" s="3">
        <v>43752.80195601852</v>
      </c>
      <c r="D35" s="2" t="s">
        <v>103</v>
      </c>
      <c r="E35" s="2" t="s">
        <v>10</v>
      </c>
      <c r="F35" s="5"/>
      <c r="G35" s="6">
        <v>10</v>
      </c>
      <c r="H35" s="14">
        <f>IF(tabella_utente1[[#This Row],[ID]]="GOL-0001",tabella_utente1[[#This Row],[DARE]]+tabella_utente1[[#This Row],[AVERE]],H34+tabella_utente1[[#This Row],[DARE]]+tabella_utente1[[#This Row],[AVERE]])</f>
        <v>238.03000000000003</v>
      </c>
    </row>
  </sheetData>
  <mergeCells count="1">
    <mergeCell ref="B5:H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39A6-3573-0C40-967B-FA036B29A104}">
  <sheetPr codeName="Foglio2"/>
  <dimension ref="B5:H16"/>
  <sheetViews>
    <sheetView zoomScale="78" zoomScaleNormal="78" workbookViewId="0">
      <selection activeCell="E29" sqref="E29"/>
    </sheetView>
  </sheetViews>
  <sheetFormatPr baseColWidth="10" defaultRowHeight="16"/>
  <cols>
    <col min="1" max="1" width="15.33203125" customWidth="1"/>
    <col min="2" max="2" width="12" bestFit="1" customWidth="1"/>
    <col min="3" max="3" width="11.5" bestFit="1" customWidth="1"/>
    <col min="4" max="4" width="19" bestFit="1" customWidth="1"/>
    <col min="5" max="5" width="27.5" bestFit="1" customWidth="1"/>
    <col min="6" max="6" width="11.5" bestFit="1" customWidth="1"/>
    <col min="7" max="7" width="12.5" bestFit="1" customWidth="1"/>
    <col min="8" max="8" width="12.6640625" bestFit="1" customWidth="1"/>
  </cols>
  <sheetData>
    <row r="5" spans="2:8">
      <c r="B5" s="30" t="s">
        <v>106</v>
      </c>
      <c r="C5" s="30"/>
      <c r="D5" s="30"/>
      <c r="E5" s="30"/>
      <c r="F5" s="30"/>
      <c r="G5" s="30"/>
      <c r="H5" s="30"/>
    </row>
    <row r="6" spans="2:8">
      <c r="B6" s="30"/>
      <c r="C6" s="30"/>
      <c r="D6" s="30"/>
      <c r="E6" s="30"/>
      <c r="F6" s="30"/>
      <c r="G6" s="30"/>
      <c r="H6" s="30"/>
    </row>
    <row r="7" spans="2:8">
      <c r="B7" s="30"/>
      <c r="C7" s="30"/>
      <c r="D7" s="30"/>
      <c r="E7" s="30"/>
      <c r="F7" s="30"/>
      <c r="G7" s="30"/>
      <c r="H7" s="30"/>
    </row>
    <row r="11" spans="2:8" ht="19">
      <c r="B11" s="13" t="s">
        <v>0</v>
      </c>
      <c r="C11" s="13" t="s">
        <v>1</v>
      </c>
      <c r="D11" s="13" t="s">
        <v>111</v>
      </c>
      <c r="E11" s="13" t="s">
        <v>2</v>
      </c>
      <c r="F11" s="13" t="s">
        <v>3</v>
      </c>
      <c r="G11" s="13" t="s">
        <v>4</v>
      </c>
      <c r="H11" s="13" t="s">
        <v>5</v>
      </c>
    </row>
    <row r="12" spans="2:8" ht="18">
      <c r="B12" s="2" t="str">
        <f>CONCATENATE("BAD-",TEXT(ROW(A1),"0000"))</f>
        <v>BAD-0001</v>
      </c>
      <c r="C12" s="3">
        <v>43647.745138888888</v>
      </c>
      <c r="D12" s="2" t="s">
        <v>106</v>
      </c>
      <c r="E12" s="2" t="s">
        <v>9</v>
      </c>
      <c r="F12" s="5"/>
      <c r="G12" s="6">
        <v>30</v>
      </c>
      <c r="H12" s="14">
        <f>IF(tabella_utente2[[#This Row],[ID]]="BAD-0001",tabella_utente2[[#This Row],[DARE]]+tabella_utente2[[#This Row],[AVERE]],H11+tabella_utente2[[#This Row],[DARE]]+tabella_utente2[[#This Row],[AVERE]])</f>
        <v>30</v>
      </c>
    </row>
    <row r="13" spans="2:8" ht="18">
      <c r="B13" s="2" t="str">
        <f t="shared" ref="B13:B16" si="0">CONCATENATE("BAD-",TEXT(ROW(A2),"0000"))</f>
        <v>BAD-0002</v>
      </c>
      <c r="C13" s="3">
        <v>43647</v>
      </c>
      <c r="D13" s="2" t="s">
        <v>106</v>
      </c>
      <c r="E13" s="2" t="s">
        <v>105</v>
      </c>
      <c r="F13" s="5"/>
      <c r="G13" s="6">
        <v>30</v>
      </c>
      <c r="H13" s="14">
        <f>IF(tabella_utente2[[#This Row],[ID]]="BAD-0001",tabella_utente2[[#This Row],[DARE]]+tabella_utente2[[#This Row],[AVERE]],H12+tabella_utente2[[#This Row],[DARE]]+tabella_utente2[[#This Row],[AVERE]])</f>
        <v>60</v>
      </c>
    </row>
    <row r="14" spans="2:8" ht="18">
      <c r="B14" s="2" t="str">
        <f t="shared" si="0"/>
        <v>BAD-0003</v>
      </c>
      <c r="C14" s="3">
        <v>43648.463194444441</v>
      </c>
      <c r="D14" s="2" t="s">
        <v>106</v>
      </c>
      <c r="E14" s="2" t="s">
        <v>107</v>
      </c>
      <c r="F14" s="5">
        <v>-30</v>
      </c>
      <c r="G14" s="6"/>
      <c r="H14" s="14">
        <f>IF(tabella_utente2[[#This Row],[ID]]="BAD-0001",tabella_utente2[[#This Row],[DARE]]+tabella_utente2[[#This Row],[AVERE]],H13+tabella_utente2[[#This Row],[DARE]]+tabella_utente2[[#This Row],[AVERE]])</f>
        <v>30</v>
      </c>
    </row>
    <row r="15" spans="2:8" ht="18">
      <c r="B15" s="2" t="str">
        <f t="shared" si="0"/>
        <v>BAD-0004</v>
      </c>
      <c r="C15" s="3">
        <v>43661.756574074076</v>
      </c>
      <c r="D15" s="2" t="s">
        <v>106</v>
      </c>
      <c r="E15" s="2" t="s">
        <v>107</v>
      </c>
      <c r="F15" s="5">
        <v>-20</v>
      </c>
      <c r="G15" s="6"/>
      <c r="H15" s="14">
        <f>IF(tabella_utente2[[#This Row],[ID]]="BAD-0001",tabella_utente2[[#This Row],[DARE]]+tabella_utente2[[#This Row],[AVERE]],H14+tabella_utente2[[#This Row],[DARE]]+tabella_utente2[[#This Row],[AVERE]])</f>
        <v>10</v>
      </c>
    </row>
    <row r="16" spans="2:8" ht="18">
      <c r="B16" s="2" t="str">
        <f t="shared" si="0"/>
        <v>BAD-0005</v>
      </c>
      <c r="C16" s="3">
        <v>43663.428240740737</v>
      </c>
      <c r="D16" s="2" t="s">
        <v>106</v>
      </c>
      <c r="E16" s="2" t="s">
        <v>107</v>
      </c>
      <c r="F16" s="5">
        <v>-10</v>
      </c>
      <c r="G16" s="6"/>
      <c r="H16" s="14">
        <f>IF(tabella_utente2[[#This Row],[ID]]="BAD-0001",tabella_utente2[[#This Row],[DARE]]+tabella_utente2[[#This Row],[AVERE]],H15+tabella_utente2[[#This Row],[DARE]]+tabella_utente2[[#This Row],[AVERE]])</f>
        <v>0</v>
      </c>
    </row>
  </sheetData>
  <mergeCells count="1">
    <mergeCell ref="B5:H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97ED-5345-D24E-AE71-2B17488AADC5}">
  <sheetPr codeName="Foglio3"/>
  <dimension ref="B4:AN130"/>
  <sheetViews>
    <sheetView zoomScale="78" zoomScaleNormal="78" workbookViewId="0">
      <selection activeCell="B11" sqref="B11:H56"/>
    </sheetView>
  </sheetViews>
  <sheetFormatPr baseColWidth="10" defaultRowHeight="16"/>
  <cols>
    <col min="2" max="2" width="11.1640625" bestFit="1" customWidth="1"/>
    <col min="3" max="3" width="12.1640625" bestFit="1" customWidth="1"/>
    <col min="4" max="4" width="20.83203125" bestFit="1" customWidth="1"/>
    <col min="5" max="5" width="28.5" customWidth="1"/>
    <col min="6" max="6" width="12" bestFit="1" customWidth="1"/>
    <col min="7" max="7" width="13.1640625" bestFit="1" customWidth="1"/>
    <col min="8" max="8" width="13.6640625" bestFit="1" customWidth="1"/>
    <col min="9" max="9" width="15.33203125" customWidth="1"/>
    <col min="10" max="10" width="10.83203125" bestFit="1" customWidth="1"/>
    <col min="11" max="11" width="12.1640625" bestFit="1" customWidth="1"/>
    <col min="12" max="12" width="20.83203125" bestFit="1" customWidth="1"/>
    <col min="13" max="13" width="27.33203125" customWidth="1"/>
    <col min="14" max="14" width="12" bestFit="1" customWidth="1"/>
    <col min="15" max="15" width="13.1640625" bestFit="1" customWidth="1"/>
    <col min="16" max="16" width="13.6640625" bestFit="1" customWidth="1"/>
    <col min="17" max="17" width="18" customWidth="1"/>
    <col min="18" max="18" width="12.33203125" bestFit="1" customWidth="1"/>
    <col min="19" max="19" width="11.5" bestFit="1" customWidth="1"/>
    <col min="20" max="20" width="19" bestFit="1" customWidth="1"/>
    <col min="21" max="21" width="25.6640625" bestFit="1" customWidth="1"/>
    <col min="22" max="22" width="11.6640625" bestFit="1" customWidth="1"/>
    <col min="23" max="23" width="12.5" bestFit="1" customWidth="1"/>
    <col min="24" max="24" width="12.6640625" bestFit="1" customWidth="1"/>
    <col min="26" max="26" width="12" bestFit="1" customWidth="1"/>
    <col min="27" max="27" width="11.5" bestFit="1" customWidth="1"/>
    <col min="28" max="28" width="19" bestFit="1" customWidth="1"/>
    <col min="29" max="29" width="24.33203125" bestFit="1" customWidth="1"/>
    <col min="30" max="30" width="11.5" bestFit="1" customWidth="1"/>
    <col min="31" max="31" width="12.5" bestFit="1" customWidth="1"/>
    <col min="32" max="32" width="12.6640625" bestFit="1" customWidth="1"/>
    <col min="34" max="36" width="20.6640625" customWidth="1"/>
    <col min="37" max="37" width="61.33203125" bestFit="1" customWidth="1"/>
    <col min="38" max="40" width="20.6640625" customWidth="1"/>
  </cols>
  <sheetData>
    <row r="4" spans="2:40"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6" customHeight="1">
      <c r="B5" s="30" t="s">
        <v>108</v>
      </c>
      <c r="C5" s="30"/>
      <c r="D5" s="30"/>
      <c r="E5" s="30"/>
      <c r="F5" s="30"/>
      <c r="G5" s="30"/>
      <c r="H5" s="30"/>
      <c r="J5" s="29"/>
      <c r="K5" s="29"/>
      <c r="L5" s="29"/>
      <c r="M5" s="29"/>
      <c r="N5" s="29"/>
      <c r="O5" s="29"/>
      <c r="P5" s="29"/>
      <c r="Q5" s="17"/>
      <c r="R5" s="29"/>
      <c r="S5" s="29"/>
      <c r="T5" s="29"/>
      <c r="U5" s="29"/>
      <c r="V5" s="29"/>
      <c r="W5" s="29"/>
      <c r="X5" s="29"/>
      <c r="Y5" s="17"/>
      <c r="Z5" s="29"/>
      <c r="AA5" s="29"/>
      <c r="AB5" s="29"/>
      <c r="AC5" s="29"/>
      <c r="AD5" s="29"/>
      <c r="AE5" s="29"/>
      <c r="AF5" s="29"/>
      <c r="AG5" s="17"/>
      <c r="AH5" s="29"/>
      <c r="AI5" s="29"/>
      <c r="AJ5" s="29"/>
      <c r="AK5" s="29"/>
      <c r="AL5" s="29"/>
      <c r="AM5" s="29"/>
      <c r="AN5" s="29"/>
    </row>
    <row r="6" spans="2:40" ht="16" customHeight="1">
      <c r="B6" s="30"/>
      <c r="C6" s="30"/>
      <c r="D6" s="30"/>
      <c r="E6" s="30"/>
      <c r="F6" s="30"/>
      <c r="G6" s="30"/>
      <c r="H6" s="30"/>
      <c r="J6" s="29"/>
      <c r="K6" s="29"/>
      <c r="L6" s="29"/>
      <c r="M6" s="29"/>
      <c r="N6" s="29"/>
      <c r="O6" s="29"/>
      <c r="P6" s="29"/>
      <c r="Q6" s="17"/>
      <c r="R6" s="29"/>
      <c r="S6" s="29"/>
      <c r="T6" s="29"/>
      <c r="U6" s="29"/>
      <c r="V6" s="29"/>
      <c r="W6" s="29"/>
      <c r="X6" s="29"/>
      <c r="Y6" s="17"/>
      <c r="Z6" s="29"/>
      <c r="AA6" s="29"/>
      <c r="AB6" s="29"/>
      <c r="AC6" s="29"/>
      <c r="AD6" s="29"/>
      <c r="AE6" s="29"/>
      <c r="AF6" s="29"/>
      <c r="AG6" s="17"/>
      <c r="AH6" s="29"/>
      <c r="AI6" s="29"/>
      <c r="AJ6" s="29"/>
      <c r="AK6" s="29"/>
      <c r="AL6" s="29"/>
      <c r="AM6" s="29"/>
      <c r="AN6" s="29"/>
    </row>
    <row r="7" spans="2:40" ht="16" customHeight="1">
      <c r="B7" s="30"/>
      <c r="C7" s="30"/>
      <c r="D7" s="30"/>
      <c r="E7" s="30"/>
      <c r="F7" s="30"/>
      <c r="G7" s="30"/>
      <c r="H7" s="30"/>
      <c r="J7" s="29"/>
      <c r="K7" s="29"/>
      <c r="L7" s="29"/>
      <c r="M7" s="29"/>
      <c r="N7" s="29"/>
      <c r="O7" s="29"/>
      <c r="P7" s="29"/>
      <c r="Q7" s="17"/>
      <c r="R7" s="29"/>
      <c r="S7" s="29"/>
      <c r="T7" s="29"/>
      <c r="U7" s="29"/>
      <c r="V7" s="29"/>
      <c r="W7" s="29"/>
      <c r="X7" s="29"/>
      <c r="Y7" s="17"/>
      <c r="Z7" s="29"/>
      <c r="AA7" s="29"/>
      <c r="AB7" s="29"/>
      <c r="AC7" s="29"/>
      <c r="AD7" s="29"/>
      <c r="AE7" s="29"/>
      <c r="AF7" s="29"/>
      <c r="AG7" s="17"/>
      <c r="AH7" s="29"/>
      <c r="AI7" s="29"/>
      <c r="AJ7" s="29"/>
      <c r="AK7" s="29"/>
      <c r="AL7" s="29"/>
      <c r="AM7" s="29"/>
      <c r="AN7" s="29"/>
    </row>
    <row r="8" spans="2:40"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2:40"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40"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2:40" ht="19">
      <c r="B11" s="1" t="s">
        <v>0</v>
      </c>
      <c r="C11" s="1" t="s">
        <v>1</v>
      </c>
      <c r="D11" s="1" t="s">
        <v>111</v>
      </c>
      <c r="E11" s="1" t="s">
        <v>2</v>
      </c>
      <c r="F11" s="1" t="s">
        <v>3</v>
      </c>
      <c r="G11" s="1" t="s">
        <v>4</v>
      </c>
      <c r="H11" s="1" t="s">
        <v>5</v>
      </c>
      <c r="J11" s="18"/>
      <c r="K11" s="18"/>
      <c r="L11" s="18"/>
      <c r="M11" s="18"/>
      <c r="N11" s="18"/>
      <c r="O11" s="18"/>
      <c r="P11" s="19"/>
      <c r="Q11" s="17"/>
      <c r="R11" s="20"/>
      <c r="S11" s="20"/>
      <c r="T11" s="20"/>
      <c r="U11" s="20"/>
      <c r="V11" s="20"/>
      <c r="W11" s="20"/>
      <c r="X11" s="20"/>
      <c r="Y11" s="17"/>
      <c r="Z11" s="20"/>
      <c r="AA11" s="20"/>
      <c r="AB11" s="20"/>
      <c r="AC11" s="20"/>
      <c r="AD11" s="20"/>
      <c r="AE11" s="20"/>
      <c r="AF11" s="20"/>
      <c r="AG11" s="17"/>
      <c r="AH11" s="20"/>
      <c r="AI11" s="20"/>
      <c r="AJ11" s="20"/>
      <c r="AK11" s="20"/>
      <c r="AL11" s="20"/>
      <c r="AM11" s="20"/>
      <c r="AN11" s="20"/>
    </row>
    <row r="12" spans="2:40" ht="18">
      <c r="B12" s="2" t="str">
        <f t="shared" ref="B12:B56" si="0">CONCATENATE("SPP-",TEXT(ROW(A1),"0000"))</f>
        <v>SPP-0001</v>
      </c>
      <c r="C12" s="3">
        <v>43574.40084490741</v>
      </c>
      <c r="D12" s="2" t="s">
        <v>108</v>
      </c>
      <c r="E12" s="4" t="s">
        <v>6</v>
      </c>
      <c r="F12" s="5"/>
      <c r="G12" s="6">
        <v>10</v>
      </c>
      <c r="H12" s="7">
        <f>IF(tabella_utente3[[#This Row],[ID]]="SPP-0001",tabella_utente3[[#This Row],[DARE]]+tabella_utente3[[#This Row],[AVERE]],H11+tabella_utente3[[#This Row],[DARE]]+tabella_utente3[[#This Row],[AVERE]])</f>
        <v>10</v>
      </c>
      <c r="J12" s="21"/>
      <c r="K12" s="22"/>
      <c r="L12" s="21"/>
      <c r="M12" s="23"/>
      <c r="N12" s="24"/>
      <c r="O12" s="25"/>
      <c r="P12" s="26"/>
      <c r="Q12" s="17"/>
      <c r="R12" s="21"/>
      <c r="S12" s="22"/>
      <c r="T12" s="21"/>
      <c r="U12" s="21"/>
      <c r="V12" s="27"/>
      <c r="W12" s="25"/>
      <c r="X12" s="28"/>
      <c r="Y12" s="17"/>
      <c r="Z12" s="21"/>
      <c r="AA12" s="22"/>
      <c r="AB12" s="21"/>
      <c r="AC12" s="21"/>
      <c r="AD12" s="27"/>
      <c r="AE12" s="25"/>
      <c r="AF12" s="28"/>
      <c r="AG12" s="17"/>
      <c r="AH12" s="21"/>
      <c r="AI12" s="22"/>
      <c r="AJ12" s="21"/>
      <c r="AK12" s="21"/>
      <c r="AL12" s="27"/>
      <c r="AM12" s="25"/>
      <c r="AN12" s="28"/>
    </row>
    <row r="13" spans="2:40" ht="18">
      <c r="B13" s="2" t="str">
        <f t="shared" si="0"/>
        <v>SPP-0002</v>
      </c>
      <c r="C13" s="3">
        <v>43577.498194444444</v>
      </c>
      <c r="D13" s="2" t="s">
        <v>108</v>
      </c>
      <c r="E13" s="4" t="s">
        <v>105</v>
      </c>
      <c r="F13" s="5"/>
      <c r="G13" s="6">
        <v>5</v>
      </c>
      <c r="H13" s="7">
        <f>IF(tabella_utente3[[#This Row],[ID]]="SPP-0001",tabella_utente3[[#This Row],[DARE]]+tabella_utente3[[#This Row],[AVERE]],H12+tabella_utente3[[#This Row],[DARE]]+tabella_utente3[[#This Row],[AVERE]])</f>
        <v>15</v>
      </c>
      <c r="J13" s="21"/>
      <c r="K13" s="22"/>
      <c r="L13" s="21"/>
      <c r="M13" s="23"/>
      <c r="N13" s="24"/>
      <c r="O13" s="25"/>
      <c r="P13" s="26"/>
      <c r="Q13" s="17"/>
      <c r="R13" s="21"/>
      <c r="S13" s="22"/>
      <c r="T13" s="21"/>
      <c r="U13" s="21"/>
      <c r="V13" s="27"/>
      <c r="W13" s="25"/>
      <c r="X13" s="28"/>
      <c r="Y13" s="17"/>
      <c r="Z13" s="21"/>
      <c r="AA13" s="22"/>
      <c r="AB13" s="21"/>
      <c r="AC13" s="21"/>
      <c r="AD13" s="27"/>
      <c r="AE13" s="25"/>
      <c r="AF13" s="28"/>
      <c r="AG13" s="17"/>
      <c r="AH13" s="21"/>
      <c r="AI13" s="22"/>
      <c r="AJ13" s="21"/>
      <c r="AK13" s="21"/>
      <c r="AL13" s="27"/>
      <c r="AM13" s="25"/>
      <c r="AN13" s="28"/>
    </row>
    <row r="14" spans="2:40" ht="18">
      <c r="B14" s="2" t="str">
        <f t="shared" si="0"/>
        <v>SPP-0003</v>
      </c>
      <c r="C14" s="3">
        <v>43577.498194444444</v>
      </c>
      <c r="D14" s="2" t="s">
        <v>108</v>
      </c>
      <c r="E14" s="8" t="s">
        <v>107</v>
      </c>
      <c r="F14" s="5">
        <v>-5</v>
      </c>
      <c r="G14" s="9"/>
      <c r="H14" s="7">
        <f>IF(tabella_utente3[[#This Row],[ID]]="SPP-0001",tabella_utente3[[#This Row],[DARE]]+tabella_utente3[[#This Row],[AVERE]],H13+tabella_utente3[[#This Row],[DARE]]+tabella_utente3[[#This Row],[AVERE]])</f>
        <v>10</v>
      </c>
      <c r="J14" s="21"/>
      <c r="K14" s="22"/>
      <c r="L14" s="21"/>
      <c r="M14" s="23"/>
      <c r="N14" s="24"/>
      <c r="O14" s="25"/>
      <c r="P14" s="26"/>
      <c r="Q14" s="17"/>
      <c r="R14" s="21"/>
      <c r="S14" s="22"/>
      <c r="T14" s="21"/>
      <c r="U14" s="21"/>
      <c r="V14" s="27"/>
      <c r="W14" s="25"/>
      <c r="X14" s="28"/>
      <c r="Y14" s="17"/>
      <c r="Z14" s="21"/>
      <c r="AA14" s="22"/>
      <c r="AB14" s="21"/>
      <c r="AC14" s="21"/>
      <c r="AD14" s="27"/>
      <c r="AE14" s="25"/>
      <c r="AF14" s="28"/>
      <c r="AG14" s="17"/>
      <c r="AH14" s="21"/>
      <c r="AI14" s="22"/>
      <c r="AJ14" s="21"/>
      <c r="AK14" s="21"/>
      <c r="AL14" s="27"/>
      <c r="AM14" s="25"/>
      <c r="AN14" s="28"/>
    </row>
    <row r="15" spans="2:40" ht="18">
      <c r="B15" s="2" t="str">
        <f t="shared" si="0"/>
        <v>SPP-0004</v>
      </c>
      <c r="C15" s="3">
        <v>43577.51866898148</v>
      </c>
      <c r="D15" s="2" t="s">
        <v>108</v>
      </c>
      <c r="E15" s="8" t="s">
        <v>107</v>
      </c>
      <c r="F15" s="5">
        <v>-10</v>
      </c>
      <c r="G15" s="9"/>
      <c r="H15" s="7">
        <f>IF(tabella_utente3[[#This Row],[ID]]="SPP-0001",tabella_utente3[[#This Row],[DARE]]+tabella_utente3[[#This Row],[AVERE]],H14+tabella_utente3[[#This Row],[DARE]]+tabella_utente3[[#This Row],[AVERE]])</f>
        <v>0</v>
      </c>
      <c r="J15" s="21"/>
      <c r="K15" s="22"/>
      <c r="L15" s="21"/>
      <c r="M15" s="23"/>
      <c r="N15" s="24"/>
      <c r="O15" s="25"/>
      <c r="P15" s="26"/>
      <c r="Q15" s="17"/>
      <c r="R15" s="21"/>
      <c r="S15" s="22"/>
      <c r="T15" s="21"/>
      <c r="U15" s="21"/>
      <c r="V15" s="27"/>
      <c r="W15" s="25"/>
      <c r="X15" s="28"/>
      <c r="Y15" s="17"/>
      <c r="Z15" s="21"/>
      <c r="AA15" s="22"/>
      <c r="AB15" s="21"/>
      <c r="AC15" s="21"/>
      <c r="AD15" s="27"/>
      <c r="AE15" s="25"/>
      <c r="AF15" s="28"/>
      <c r="AG15" s="17"/>
      <c r="AH15" s="21"/>
      <c r="AI15" s="22"/>
      <c r="AJ15" s="21"/>
      <c r="AK15" s="21"/>
      <c r="AL15" s="27"/>
      <c r="AM15" s="25"/>
      <c r="AN15" s="28"/>
    </row>
    <row r="16" spans="2:40" ht="18">
      <c r="B16" s="2" t="str">
        <f t="shared" si="0"/>
        <v>SPP-0005</v>
      </c>
      <c r="C16" s="3">
        <v>43577.527002314811</v>
      </c>
      <c r="D16" s="2" t="s">
        <v>108</v>
      </c>
      <c r="E16" s="4" t="s">
        <v>6</v>
      </c>
      <c r="F16" s="5"/>
      <c r="G16" s="6">
        <v>10</v>
      </c>
      <c r="H16" s="7">
        <f>IF(tabella_utente3[[#This Row],[ID]]="SPP-0001",tabella_utente3[[#This Row],[DARE]]+tabella_utente3[[#This Row],[AVERE]],H15+tabella_utente3[[#This Row],[DARE]]+tabella_utente3[[#This Row],[AVERE]])</f>
        <v>10</v>
      </c>
      <c r="J16" s="21"/>
      <c r="K16" s="22"/>
      <c r="L16" s="21"/>
      <c r="M16" s="23"/>
      <c r="N16" s="24"/>
      <c r="O16" s="25"/>
      <c r="P16" s="26"/>
      <c r="Q16" s="17"/>
      <c r="R16" s="21"/>
      <c r="S16" s="22"/>
      <c r="T16" s="21"/>
      <c r="U16" s="21"/>
      <c r="V16" s="27"/>
      <c r="W16" s="25"/>
      <c r="X16" s="28"/>
      <c r="Y16" s="17"/>
      <c r="Z16" s="21"/>
      <c r="AA16" s="22"/>
      <c r="AB16" s="21"/>
      <c r="AC16" s="21"/>
      <c r="AD16" s="27"/>
      <c r="AE16" s="25"/>
      <c r="AF16" s="28"/>
      <c r="AG16" s="17"/>
      <c r="AH16" s="21"/>
      <c r="AI16" s="22"/>
      <c r="AJ16" s="21"/>
      <c r="AK16" s="21"/>
      <c r="AL16" s="27"/>
      <c r="AM16" s="25"/>
      <c r="AN16" s="28"/>
    </row>
    <row r="17" spans="2:40" ht="18">
      <c r="B17" s="2" t="str">
        <f t="shared" si="0"/>
        <v>SPP-0006</v>
      </c>
      <c r="C17" s="3">
        <v>43578.98170138889</v>
      </c>
      <c r="D17" s="2" t="s">
        <v>108</v>
      </c>
      <c r="E17" s="8" t="s">
        <v>105</v>
      </c>
      <c r="F17" s="5"/>
      <c r="G17" s="6">
        <v>13.5</v>
      </c>
      <c r="H17" s="7">
        <f>IF(tabella_utente3[[#This Row],[ID]]="SPP-0001",tabella_utente3[[#This Row],[DARE]]+tabella_utente3[[#This Row],[AVERE]],H16+tabella_utente3[[#This Row],[DARE]]+tabella_utente3[[#This Row],[AVERE]])</f>
        <v>23.5</v>
      </c>
      <c r="J17" s="21"/>
      <c r="K17" s="22"/>
      <c r="L17" s="21"/>
      <c r="M17" s="23"/>
      <c r="N17" s="24"/>
      <c r="O17" s="25"/>
      <c r="P17" s="26"/>
      <c r="Q17" s="17"/>
      <c r="R17" s="21"/>
      <c r="S17" s="22"/>
      <c r="T17" s="21"/>
      <c r="U17" s="21"/>
      <c r="V17" s="27"/>
      <c r="W17" s="25"/>
      <c r="X17" s="28"/>
      <c r="Y17" s="17"/>
      <c r="Z17" s="17"/>
      <c r="AA17" s="17"/>
      <c r="AB17" s="17"/>
      <c r="AC17" s="17"/>
      <c r="AD17" s="17"/>
      <c r="AE17" s="17"/>
      <c r="AF17" s="17"/>
      <c r="AG17" s="17"/>
      <c r="AH17" s="21"/>
      <c r="AI17" s="22"/>
      <c r="AJ17" s="21"/>
      <c r="AK17" s="21"/>
      <c r="AL17" s="27"/>
      <c r="AM17" s="25"/>
      <c r="AN17" s="28"/>
    </row>
    <row r="18" spans="2:40" ht="18">
      <c r="B18" s="2" t="str">
        <f t="shared" si="0"/>
        <v>SPP-0007</v>
      </c>
      <c r="C18" s="3">
        <v>43582.84103009259</v>
      </c>
      <c r="D18" s="2" t="s">
        <v>108</v>
      </c>
      <c r="E18" s="8" t="s">
        <v>105</v>
      </c>
      <c r="F18" s="5"/>
      <c r="G18" s="6">
        <v>82.66</v>
      </c>
      <c r="H18" s="7">
        <f>IF(tabella_utente3[[#This Row],[ID]]="SPP-0001",tabella_utente3[[#This Row],[DARE]]+tabella_utente3[[#This Row],[AVERE]],H17+tabella_utente3[[#This Row],[DARE]]+tabella_utente3[[#This Row],[AVERE]])</f>
        <v>106.16</v>
      </c>
      <c r="J18" s="21"/>
      <c r="K18" s="22"/>
      <c r="L18" s="21"/>
      <c r="M18" s="23"/>
      <c r="N18" s="24"/>
      <c r="O18" s="25"/>
      <c r="P18" s="26"/>
      <c r="Q18" s="17"/>
      <c r="R18" s="21"/>
      <c r="S18" s="22"/>
      <c r="T18" s="21"/>
      <c r="U18" s="21"/>
      <c r="V18" s="27"/>
      <c r="W18" s="25"/>
      <c r="X18" s="28"/>
      <c r="Y18" s="17"/>
      <c r="Z18" s="17"/>
      <c r="AA18" s="17"/>
      <c r="AB18" s="17"/>
      <c r="AC18" s="17"/>
      <c r="AD18" s="17"/>
      <c r="AE18" s="17"/>
      <c r="AF18" s="17"/>
      <c r="AG18" s="17"/>
      <c r="AH18" s="21"/>
      <c r="AI18" s="22"/>
      <c r="AJ18" s="21"/>
      <c r="AK18" s="21"/>
      <c r="AL18" s="27"/>
      <c r="AM18" s="25"/>
      <c r="AN18" s="28"/>
    </row>
    <row r="19" spans="2:40" ht="18">
      <c r="B19" s="2" t="str">
        <f t="shared" si="0"/>
        <v>SPP-0008</v>
      </c>
      <c r="C19" s="3">
        <v>43582.84103009259</v>
      </c>
      <c r="D19" s="2" t="s">
        <v>108</v>
      </c>
      <c r="E19" s="8" t="s">
        <v>105</v>
      </c>
      <c r="F19" s="5"/>
      <c r="G19" s="6">
        <v>27.36</v>
      </c>
      <c r="H19" s="7">
        <f>IF(tabella_utente3[[#This Row],[ID]]="SPP-0001",tabella_utente3[[#This Row],[DARE]]+tabella_utente3[[#This Row],[AVERE]],H18+tabella_utente3[[#This Row],[DARE]]+tabella_utente3[[#This Row],[AVERE]])</f>
        <v>133.51999999999998</v>
      </c>
      <c r="J19" s="21"/>
      <c r="K19" s="22"/>
      <c r="L19" s="21"/>
      <c r="M19" s="23"/>
      <c r="N19" s="24"/>
      <c r="O19" s="25"/>
      <c r="P19" s="26"/>
      <c r="Q19" s="17"/>
      <c r="R19" s="21"/>
      <c r="S19" s="22"/>
      <c r="T19" s="21"/>
      <c r="U19" s="21"/>
      <c r="V19" s="27"/>
      <c r="W19" s="25"/>
      <c r="X19" s="28"/>
      <c r="Y19" s="17"/>
      <c r="Z19" s="17"/>
      <c r="AA19" s="17"/>
      <c r="AB19" s="17"/>
      <c r="AC19" s="17"/>
      <c r="AD19" s="17"/>
      <c r="AE19" s="17"/>
      <c r="AF19" s="17"/>
      <c r="AG19" s="17"/>
      <c r="AH19" s="21"/>
      <c r="AI19" s="22"/>
      <c r="AJ19" s="21"/>
      <c r="AK19" s="21"/>
      <c r="AL19" s="27"/>
      <c r="AM19" s="25"/>
      <c r="AN19" s="28"/>
    </row>
    <row r="20" spans="2:40" ht="18">
      <c r="B20" s="2" t="str">
        <f t="shared" si="0"/>
        <v>SPP-0009</v>
      </c>
      <c r="C20" s="3">
        <v>43584.396886574075</v>
      </c>
      <c r="D20" s="2" t="s">
        <v>108</v>
      </c>
      <c r="E20" s="4" t="s">
        <v>7</v>
      </c>
      <c r="F20" s="5">
        <v>-30</v>
      </c>
      <c r="G20" s="9"/>
      <c r="H20" s="7">
        <f>IF(tabella_utente3[[#This Row],[ID]]="SPP-0001",tabella_utente3[[#This Row],[DARE]]+tabella_utente3[[#This Row],[AVERE]],H19+tabella_utente3[[#This Row],[DARE]]+tabella_utente3[[#This Row],[AVERE]])</f>
        <v>103.51999999999998</v>
      </c>
      <c r="J20" s="21"/>
      <c r="K20" s="22"/>
      <c r="L20" s="21"/>
      <c r="M20" s="23"/>
      <c r="N20" s="24"/>
      <c r="O20" s="25"/>
      <c r="P20" s="26"/>
      <c r="Q20" s="17"/>
      <c r="R20" s="21"/>
      <c r="S20" s="22"/>
      <c r="T20" s="21"/>
      <c r="U20" s="21"/>
      <c r="V20" s="27"/>
      <c r="W20" s="25"/>
      <c r="X20" s="28"/>
      <c r="Y20" s="17"/>
      <c r="Z20" s="17"/>
      <c r="AA20" s="17"/>
      <c r="AB20" s="17"/>
      <c r="AC20" s="17"/>
      <c r="AD20" s="17"/>
      <c r="AE20" s="17"/>
      <c r="AF20" s="17"/>
      <c r="AG20" s="17"/>
      <c r="AH20" s="21"/>
      <c r="AI20" s="22"/>
      <c r="AJ20" s="21"/>
      <c r="AK20" s="21"/>
      <c r="AL20" s="27"/>
      <c r="AM20" s="25"/>
      <c r="AN20" s="28"/>
    </row>
    <row r="21" spans="2:40" ht="18">
      <c r="B21" s="2" t="str">
        <f t="shared" si="0"/>
        <v>SPP-0010</v>
      </c>
      <c r="C21" s="3">
        <v>43584.983240740738</v>
      </c>
      <c r="D21" s="2" t="s">
        <v>108</v>
      </c>
      <c r="E21" s="4" t="s">
        <v>105</v>
      </c>
      <c r="F21" s="5"/>
      <c r="G21" s="6">
        <v>5</v>
      </c>
      <c r="H21" s="7">
        <f>IF(tabella_utente3[[#This Row],[ID]]="SPP-0001",tabella_utente3[[#This Row],[DARE]]+tabella_utente3[[#This Row],[AVERE]],H20+tabella_utente3[[#This Row],[DARE]]+tabella_utente3[[#This Row],[AVERE]])</f>
        <v>108.51999999999998</v>
      </c>
      <c r="J21" s="21"/>
      <c r="K21" s="22"/>
      <c r="L21" s="21"/>
      <c r="M21" s="23"/>
      <c r="N21" s="24"/>
      <c r="O21" s="25"/>
      <c r="P21" s="26"/>
      <c r="Q21" s="17"/>
      <c r="R21" s="21"/>
      <c r="S21" s="22"/>
      <c r="T21" s="21"/>
      <c r="U21" s="21"/>
      <c r="V21" s="27"/>
      <c r="W21" s="25"/>
      <c r="X21" s="28"/>
      <c r="Y21" s="17"/>
      <c r="Z21" s="17"/>
      <c r="AA21" s="17"/>
      <c r="AB21" s="17"/>
      <c r="AC21" s="17"/>
      <c r="AD21" s="17"/>
      <c r="AE21" s="17"/>
      <c r="AF21" s="17"/>
      <c r="AG21" s="17"/>
      <c r="AH21" s="21"/>
      <c r="AI21" s="22"/>
      <c r="AJ21" s="21"/>
      <c r="AK21" s="21"/>
      <c r="AL21" s="27"/>
      <c r="AM21" s="25"/>
      <c r="AN21" s="28"/>
    </row>
    <row r="22" spans="2:40" ht="18">
      <c r="B22" s="2" t="str">
        <f t="shared" si="0"/>
        <v>SPP-0011</v>
      </c>
      <c r="C22" s="3">
        <v>43584.983240740738</v>
      </c>
      <c r="D22" s="2" t="s">
        <v>108</v>
      </c>
      <c r="E22" s="8" t="s">
        <v>107</v>
      </c>
      <c r="F22" s="5">
        <v>-5</v>
      </c>
      <c r="G22" s="9"/>
      <c r="H22" s="7">
        <f>IF(tabella_utente3[[#This Row],[ID]]="SPP-0001",tabella_utente3[[#This Row],[DARE]]+tabella_utente3[[#This Row],[AVERE]],H21+tabella_utente3[[#This Row],[DARE]]+tabella_utente3[[#This Row],[AVERE]])</f>
        <v>103.51999999999998</v>
      </c>
      <c r="J22" s="21"/>
      <c r="K22" s="22"/>
      <c r="L22" s="21"/>
      <c r="M22" s="23"/>
      <c r="N22" s="24"/>
      <c r="O22" s="25"/>
      <c r="P22" s="26"/>
      <c r="Q22" s="17"/>
      <c r="R22" s="21"/>
      <c r="S22" s="22"/>
      <c r="T22" s="21"/>
      <c r="U22" s="21"/>
      <c r="V22" s="27"/>
      <c r="W22" s="25"/>
      <c r="X22" s="28"/>
      <c r="Y22" s="17"/>
      <c r="Z22" s="17"/>
      <c r="AA22" s="17"/>
      <c r="AB22" s="17"/>
      <c r="AC22" s="17"/>
      <c r="AD22" s="17"/>
      <c r="AE22" s="17"/>
      <c r="AF22" s="17"/>
      <c r="AG22" s="17"/>
      <c r="AH22" s="21"/>
      <c r="AI22" s="22"/>
      <c r="AJ22" s="21"/>
      <c r="AK22" s="21"/>
      <c r="AL22" s="27"/>
      <c r="AM22" s="25"/>
      <c r="AN22" s="28"/>
    </row>
    <row r="23" spans="2:40" ht="18">
      <c r="B23" s="2" t="str">
        <f t="shared" si="0"/>
        <v>SPP-0012</v>
      </c>
      <c r="C23" s="3">
        <v>43584.985949074071</v>
      </c>
      <c r="D23" s="2" t="s">
        <v>108</v>
      </c>
      <c r="E23" s="8" t="s">
        <v>107</v>
      </c>
      <c r="F23" s="5">
        <v>-10</v>
      </c>
      <c r="G23" s="9"/>
      <c r="H23" s="7">
        <f>IF(tabella_utente3[[#This Row],[ID]]="SPP-0001",tabella_utente3[[#This Row],[DARE]]+tabella_utente3[[#This Row],[AVERE]],H22+tabella_utente3[[#This Row],[DARE]]+tabella_utente3[[#This Row],[AVERE]])</f>
        <v>93.519999999999982</v>
      </c>
      <c r="J23" s="21"/>
      <c r="K23" s="22"/>
      <c r="L23" s="21"/>
      <c r="M23" s="23"/>
      <c r="N23" s="24"/>
      <c r="O23" s="25"/>
      <c r="P23" s="26"/>
      <c r="Q23" s="17"/>
      <c r="R23" s="21"/>
      <c r="S23" s="22"/>
      <c r="T23" s="21"/>
      <c r="U23" s="21"/>
      <c r="V23" s="27"/>
      <c r="W23" s="25"/>
      <c r="X23" s="28"/>
      <c r="Y23" s="17"/>
      <c r="Z23" s="17"/>
      <c r="AA23" s="17"/>
      <c r="AB23" s="17"/>
      <c r="AC23" s="17"/>
      <c r="AD23" s="17"/>
      <c r="AE23" s="17"/>
      <c r="AF23" s="17"/>
      <c r="AG23" s="17"/>
      <c r="AH23" s="21"/>
      <c r="AI23" s="22"/>
      <c r="AJ23" s="21"/>
      <c r="AK23" s="21"/>
      <c r="AL23" s="27"/>
      <c r="AM23" s="25"/>
      <c r="AN23" s="28"/>
    </row>
    <row r="24" spans="2:40" ht="18">
      <c r="B24" s="2" t="str">
        <f t="shared" si="0"/>
        <v>SPP-0013</v>
      </c>
      <c r="C24" s="3">
        <v>43590.589201388888</v>
      </c>
      <c r="D24" s="2" t="s">
        <v>108</v>
      </c>
      <c r="E24" s="4" t="s">
        <v>6</v>
      </c>
      <c r="F24" s="5"/>
      <c r="G24" s="6">
        <v>10</v>
      </c>
      <c r="H24" s="7">
        <f>IF(tabella_utente3[[#This Row],[ID]]="SPP-0001",tabella_utente3[[#This Row],[DARE]]+tabella_utente3[[#This Row],[AVERE]],H23+tabella_utente3[[#This Row],[DARE]]+tabella_utente3[[#This Row],[AVERE]])</f>
        <v>103.51999999999998</v>
      </c>
      <c r="J24" s="21"/>
      <c r="K24" s="22"/>
      <c r="L24" s="21"/>
      <c r="M24" s="23"/>
      <c r="N24" s="24"/>
      <c r="O24" s="25"/>
      <c r="P24" s="26"/>
      <c r="Q24" s="17"/>
      <c r="R24" s="21"/>
      <c r="S24" s="22"/>
      <c r="T24" s="21"/>
      <c r="U24" s="21"/>
      <c r="V24" s="27"/>
      <c r="W24" s="25"/>
      <c r="X24" s="28"/>
      <c r="Y24" s="17"/>
      <c r="Z24" s="17"/>
      <c r="AA24" s="17"/>
      <c r="AB24" s="17"/>
      <c r="AC24" s="17"/>
      <c r="AD24" s="17"/>
      <c r="AE24" s="17"/>
      <c r="AF24" s="17"/>
      <c r="AG24" s="17"/>
      <c r="AH24" s="21"/>
      <c r="AI24" s="22"/>
      <c r="AJ24" s="21"/>
      <c r="AK24" s="21"/>
      <c r="AL24" s="27"/>
      <c r="AM24" s="25"/>
      <c r="AN24" s="28"/>
    </row>
    <row r="25" spans="2:40" ht="18">
      <c r="B25" s="2" t="str">
        <f t="shared" si="0"/>
        <v>SPP-0014</v>
      </c>
      <c r="C25" s="3">
        <v>43592.543958333335</v>
      </c>
      <c r="D25" s="2" t="s">
        <v>108</v>
      </c>
      <c r="E25" s="4" t="s">
        <v>105</v>
      </c>
      <c r="F25" s="5"/>
      <c r="G25" s="6">
        <v>5</v>
      </c>
      <c r="H25" s="7">
        <f>IF(tabella_utente3[[#This Row],[ID]]="SPP-0001",tabella_utente3[[#This Row],[DARE]]+tabella_utente3[[#This Row],[AVERE]],H24+tabella_utente3[[#This Row],[DARE]]+tabella_utente3[[#This Row],[AVERE]])</f>
        <v>108.51999999999998</v>
      </c>
      <c r="J25" s="21"/>
      <c r="K25" s="22"/>
      <c r="L25" s="21"/>
      <c r="M25" s="23"/>
      <c r="N25" s="24"/>
      <c r="O25" s="25"/>
      <c r="P25" s="26"/>
      <c r="Q25" s="17"/>
      <c r="R25" s="21"/>
      <c r="S25" s="22"/>
      <c r="T25" s="21"/>
      <c r="U25" s="21"/>
      <c r="V25" s="27"/>
      <c r="W25" s="25"/>
      <c r="X25" s="28"/>
      <c r="Y25" s="17"/>
      <c r="Z25" s="17"/>
      <c r="AA25" s="17"/>
      <c r="AB25" s="17"/>
      <c r="AC25" s="17"/>
      <c r="AD25" s="17"/>
      <c r="AE25" s="17"/>
      <c r="AF25" s="17"/>
      <c r="AG25" s="17"/>
      <c r="AH25" s="21"/>
      <c r="AI25" s="22"/>
      <c r="AJ25" s="21"/>
      <c r="AK25" s="21"/>
      <c r="AL25" s="27"/>
      <c r="AM25" s="25"/>
      <c r="AN25" s="28"/>
    </row>
    <row r="26" spans="2:40" ht="18">
      <c r="B26" s="2" t="str">
        <f t="shared" si="0"/>
        <v>SPP-0015</v>
      </c>
      <c r="C26" s="3">
        <v>43592.543958333335</v>
      </c>
      <c r="D26" s="2" t="s">
        <v>108</v>
      </c>
      <c r="E26" s="8" t="s">
        <v>107</v>
      </c>
      <c r="F26" s="5">
        <v>-5</v>
      </c>
      <c r="G26" s="9"/>
      <c r="H26" s="7">
        <f>IF(tabella_utente3[[#This Row],[ID]]="SPP-0001",tabella_utente3[[#This Row],[DARE]]+tabella_utente3[[#This Row],[AVERE]],H25+tabella_utente3[[#This Row],[DARE]]+tabella_utente3[[#This Row],[AVERE]])</f>
        <v>103.51999999999998</v>
      </c>
      <c r="J26" s="21"/>
      <c r="K26" s="22"/>
      <c r="L26" s="21"/>
      <c r="M26" s="23"/>
      <c r="N26" s="24"/>
      <c r="O26" s="25"/>
      <c r="P26" s="26"/>
      <c r="Q26" s="17"/>
      <c r="R26" s="21"/>
      <c r="S26" s="22"/>
      <c r="T26" s="21"/>
      <c r="U26" s="21"/>
      <c r="V26" s="27"/>
      <c r="W26" s="25"/>
      <c r="X26" s="28"/>
      <c r="Y26" s="17"/>
      <c r="Z26" s="17"/>
      <c r="AA26" s="17"/>
      <c r="AB26" s="17"/>
      <c r="AC26" s="17"/>
      <c r="AD26" s="17"/>
      <c r="AE26" s="17"/>
      <c r="AF26" s="17"/>
      <c r="AG26" s="17"/>
      <c r="AH26" s="21"/>
      <c r="AI26" s="22"/>
      <c r="AJ26" s="21"/>
      <c r="AK26" s="21"/>
      <c r="AL26" s="27"/>
      <c r="AM26" s="25"/>
      <c r="AN26" s="28"/>
    </row>
    <row r="27" spans="2:40" ht="18">
      <c r="B27" s="2" t="str">
        <f t="shared" si="0"/>
        <v>SPP-0016</v>
      </c>
      <c r="C27" s="3">
        <v>43592.555706018517</v>
      </c>
      <c r="D27" s="2" t="s">
        <v>108</v>
      </c>
      <c r="E27" s="8" t="s">
        <v>107</v>
      </c>
      <c r="F27" s="5">
        <v>-10</v>
      </c>
      <c r="G27" s="9"/>
      <c r="H27" s="7">
        <f>IF(tabella_utente3[[#This Row],[ID]]="SPP-0001",tabella_utente3[[#This Row],[DARE]]+tabella_utente3[[#This Row],[AVERE]],H26+tabella_utente3[[#This Row],[DARE]]+tabella_utente3[[#This Row],[AVERE]])</f>
        <v>93.519999999999982</v>
      </c>
      <c r="J27" s="21"/>
      <c r="K27" s="22"/>
      <c r="L27" s="21"/>
      <c r="M27" s="23"/>
      <c r="N27" s="24"/>
      <c r="O27" s="25"/>
      <c r="P27" s="26"/>
      <c r="Q27" s="17"/>
      <c r="R27" s="21"/>
      <c r="S27" s="22"/>
      <c r="T27" s="21"/>
      <c r="U27" s="21"/>
      <c r="V27" s="27"/>
      <c r="W27" s="25"/>
      <c r="X27" s="28"/>
      <c r="Y27" s="17"/>
      <c r="Z27" s="17"/>
      <c r="AA27" s="17"/>
      <c r="AB27" s="17"/>
      <c r="AC27" s="17"/>
      <c r="AD27" s="17"/>
      <c r="AE27" s="17"/>
      <c r="AF27" s="17"/>
      <c r="AG27" s="17"/>
      <c r="AH27" s="21"/>
      <c r="AI27" s="22"/>
      <c r="AJ27" s="21"/>
      <c r="AK27" s="21"/>
      <c r="AL27" s="27"/>
      <c r="AM27" s="25"/>
      <c r="AN27" s="28"/>
    </row>
    <row r="28" spans="2:40" ht="18">
      <c r="B28" s="2" t="str">
        <f t="shared" si="0"/>
        <v>SPP-0017</v>
      </c>
      <c r="C28" s="3">
        <v>43596.908483796295</v>
      </c>
      <c r="D28" s="2" t="s">
        <v>108</v>
      </c>
      <c r="E28" s="4" t="s">
        <v>6</v>
      </c>
      <c r="F28" s="5"/>
      <c r="G28" s="6">
        <v>10</v>
      </c>
      <c r="H28" s="7">
        <f>IF(tabella_utente3[[#This Row],[ID]]="SPP-0001",tabella_utente3[[#This Row],[DARE]]+tabella_utente3[[#This Row],[AVERE]],H27+tabella_utente3[[#This Row],[DARE]]+tabella_utente3[[#This Row],[AVERE]])</f>
        <v>103.51999999999998</v>
      </c>
      <c r="J28" s="21"/>
      <c r="K28" s="22"/>
      <c r="L28" s="21"/>
      <c r="M28" s="23"/>
      <c r="N28" s="24"/>
      <c r="O28" s="25"/>
      <c r="P28" s="26"/>
      <c r="Q28" s="17"/>
      <c r="R28" s="21"/>
      <c r="S28" s="22"/>
      <c r="T28" s="21"/>
      <c r="U28" s="21"/>
      <c r="V28" s="27"/>
      <c r="W28" s="25"/>
      <c r="X28" s="28"/>
      <c r="Y28" s="17"/>
      <c r="Z28" s="17"/>
      <c r="AA28" s="17"/>
      <c r="AB28" s="17"/>
      <c r="AC28" s="17"/>
      <c r="AD28" s="17"/>
      <c r="AE28" s="17"/>
      <c r="AF28" s="17"/>
      <c r="AG28" s="17"/>
      <c r="AH28" s="21"/>
      <c r="AI28" s="22"/>
      <c r="AJ28" s="21"/>
      <c r="AK28" s="21"/>
      <c r="AL28" s="27"/>
      <c r="AM28" s="25"/>
      <c r="AN28" s="28"/>
    </row>
    <row r="29" spans="2:40" ht="18">
      <c r="B29" s="2" t="str">
        <f t="shared" si="0"/>
        <v>SPP-0018</v>
      </c>
      <c r="C29" s="3">
        <v>43597.859340277777</v>
      </c>
      <c r="D29" s="2" t="s">
        <v>108</v>
      </c>
      <c r="E29" s="8" t="s">
        <v>105</v>
      </c>
      <c r="F29" s="5"/>
      <c r="G29" s="6">
        <v>14.2</v>
      </c>
      <c r="H29" s="7">
        <f>IF(tabella_utente3[[#This Row],[ID]]="SPP-0001",tabella_utente3[[#This Row],[DARE]]+tabella_utente3[[#This Row],[AVERE]],H28+tabella_utente3[[#This Row],[DARE]]+tabella_utente3[[#This Row],[AVERE]])</f>
        <v>117.71999999999998</v>
      </c>
      <c r="J29" s="21"/>
      <c r="K29" s="22"/>
      <c r="L29" s="21"/>
      <c r="M29" s="23"/>
      <c r="N29" s="24"/>
      <c r="O29" s="25"/>
      <c r="P29" s="26"/>
      <c r="Q29" s="17"/>
      <c r="R29" s="21"/>
      <c r="S29" s="22"/>
      <c r="T29" s="21"/>
      <c r="U29" s="21"/>
      <c r="V29" s="27"/>
      <c r="W29" s="25"/>
      <c r="X29" s="28"/>
      <c r="Y29" s="17"/>
      <c r="Z29" s="17"/>
      <c r="AA29" s="17"/>
      <c r="AB29" s="17"/>
      <c r="AC29" s="17"/>
      <c r="AD29" s="17"/>
      <c r="AE29" s="17"/>
      <c r="AF29" s="17"/>
      <c r="AG29" s="17"/>
      <c r="AH29" s="21"/>
      <c r="AI29" s="22"/>
      <c r="AJ29" s="21"/>
      <c r="AK29" s="21"/>
      <c r="AL29" s="27"/>
      <c r="AM29" s="25"/>
      <c r="AN29" s="28"/>
    </row>
    <row r="30" spans="2:40" ht="18">
      <c r="B30" s="2" t="str">
        <f t="shared" si="0"/>
        <v>SPP-0019</v>
      </c>
      <c r="C30" s="3">
        <v>43598.440879629627</v>
      </c>
      <c r="D30" s="2" t="s">
        <v>108</v>
      </c>
      <c r="E30" s="4" t="s">
        <v>105</v>
      </c>
      <c r="F30" s="5"/>
      <c r="G30" s="6">
        <v>5</v>
      </c>
      <c r="H30" s="7">
        <f>IF(tabella_utente3[[#This Row],[ID]]="SPP-0001",tabella_utente3[[#This Row],[DARE]]+tabella_utente3[[#This Row],[AVERE]],H29+tabella_utente3[[#This Row],[DARE]]+tabella_utente3[[#This Row],[AVERE]])</f>
        <v>122.71999999999998</v>
      </c>
      <c r="J30" s="17"/>
      <c r="K30" s="17"/>
      <c r="L30" s="17"/>
      <c r="M30" s="17"/>
      <c r="N30" s="17"/>
      <c r="O30" s="17"/>
      <c r="P30" s="17"/>
      <c r="Q30" s="17"/>
      <c r="R30" s="21"/>
      <c r="S30" s="22"/>
      <c r="T30" s="21"/>
      <c r="U30" s="21"/>
      <c r="V30" s="27"/>
      <c r="W30" s="25"/>
      <c r="X30" s="28"/>
      <c r="Y30" s="17"/>
      <c r="Z30" s="17"/>
      <c r="AA30" s="17"/>
      <c r="AB30" s="17"/>
      <c r="AC30" s="17"/>
      <c r="AD30" s="17"/>
      <c r="AE30" s="17"/>
      <c r="AF30" s="17"/>
      <c r="AG30" s="17"/>
      <c r="AH30" s="21"/>
      <c r="AI30" s="22"/>
      <c r="AJ30" s="21"/>
      <c r="AK30" s="21"/>
      <c r="AL30" s="27"/>
      <c r="AM30" s="25"/>
      <c r="AN30" s="28"/>
    </row>
    <row r="31" spans="2:40" ht="18">
      <c r="B31" s="2" t="str">
        <f t="shared" si="0"/>
        <v>SPP-0020</v>
      </c>
      <c r="C31" s="3">
        <v>43598.440879629627</v>
      </c>
      <c r="D31" s="2" t="s">
        <v>108</v>
      </c>
      <c r="E31" s="8" t="s">
        <v>107</v>
      </c>
      <c r="F31" s="5">
        <v>-5</v>
      </c>
      <c r="G31" s="9"/>
      <c r="H31" s="7">
        <f>IF(tabella_utente3[[#This Row],[ID]]="SPP-0001",tabella_utente3[[#This Row],[DARE]]+tabella_utente3[[#This Row],[AVERE]],H30+tabella_utente3[[#This Row],[DARE]]+tabella_utente3[[#This Row],[AVERE]])</f>
        <v>117.71999999999998</v>
      </c>
      <c r="J31" s="17"/>
      <c r="K31" s="17"/>
      <c r="L31" s="17"/>
      <c r="M31" s="17"/>
      <c r="N31" s="17"/>
      <c r="O31" s="17"/>
      <c r="P31" s="17"/>
      <c r="Q31" s="17"/>
      <c r="R31" s="21"/>
      <c r="S31" s="22"/>
      <c r="T31" s="21"/>
      <c r="U31" s="21"/>
      <c r="V31" s="27"/>
      <c r="W31" s="25"/>
      <c r="X31" s="28"/>
      <c r="Y31" s="17"/>
      <c r="Z31" s="17"/>
      <c r="AA31" s="17"/>
      <c r="AB31" s="17"/>
      <c r="AC31" s="17"/>
      <c r="AD31" s="17"/>
      <c r="AE31" s="17"/>
      <c r="AF31" s="17"/>
      <c r="AG31" s="17"/>
      <c r="AH31" s="21"/>
      <c r="AI31" s="22"/>
      <c r="AJ31" s="21"/>
      <c r="AK31" s="21"/>
      <c r="AL31" s="27"/>
      <c r="AM31" s="25"/>
      <c r="AN31" s="28"/>
    </row>
    <row r="32" spans="2:40" ht="18">
      <c r="B32" s="2" t="str">
        <f t="shared" si="0"/>
        <v>SPP-0021</v>
      </c>
      <c r="C32" s="3">
        <v>43598.454571759263</v>
      </c>
      <c r="D32" s="2" t="s">
        <v>108</v>
      </c>
      <c r="E32" s="8" t="s">
        <v>107</v>
      </c>
      <c r="F32" s="5">
        <v>-10</v>
      </c>
      <c r="G32" s="9"/>
      <c r="H32" s="7">
        <f>IF(tabella_utente3[[#This Row],[ID]]="SPP-0001",tabella_utente3[[#This Row],[DARE]]+tabella_utente3[[#This Row],[AVERE]],H31+tabella_utente3[[#This Row],[DARE]]+tabella_utente3[[#This Row],[AVERE]])</f>
        <v>107.71999999999998</v>
      </c>
      <c r="J32" s="17"/>
      <c r="K32" s="17"/>
      <c r="L32" s="17"/>
      <c r="M32" s="17"/>
      <c r="N32" s="17"/>
      <c r="O32" s="17"/>
      <c r="P32" s="17"/>
      <c r="Q32" s="17"/>
      <c r="R32" s="21"/>
      <c r="S32" s="22"/>
      <c r="T32" s="21"/>
      <c r="U32" s="21"/>
      <c r="V32" s="27"/>
      <c r="W32" s="25"/>
      <c r="X32" s="28"/>
      <c r="Y32" s="17"/>
      <c r="Z32" s="17"/>
      <c r="AA32" s="17"/>
      <c r="AB32" s="17"/>
      <c r="AC32" s="17"/>
      <c r="AD32" s="17"/>
      <c r="AE32" s="17"/>
      <c r="AF32" s="17"/>
      <c r="AG32" s="17"/>
      <c r="AH32" s="21"/>
      <c r="AI32" s="22"/>
      <c r="AJ32" s="21"/>
      <c r="AK32" s="21"/>
      <c r="AL32" s="27"/>
      <c r="AM32" s="25"/>
      <c r="AN32" s="28"/>
    </row>
    <row r="33" spans="2:40" ht="18">
      <c r="B33" s="2" t="str">
        <f t="shared" si="0"/>
        <v>SPP-0022</v>
      </c>
      <c r="C33" s="3">
        <v>43598.960740740738</v>
      </c>
      <c r="D33" s="2" t="s">
        <v>108</v>
      </c>
      <c r="E33" s="8" t="s">
        <v>105</v>
      </c>
      <c r="F33" s="5"/>
      <c r="G33" s="6">
        <v>11.8</v>
      </c>
      <c r="H33" s="7">
        <f>IF(tabella_utente3[[#This Row],[ID]]="SPP-0001",tabella_utente3[[#This Row],[DARE]]+tabella_utente3[[#This Row],[AVERE]],H32+tabella_utente3[[#This Row],[DARE]]+tabella_utente3[[#This Row],[AVERE]])</f>
        <v>119.51999999999998</v>
      </c>
      <c r="J33" s="17"/>
      <c r="K33" s="17"/>
      <c r="L33" s="17"/>
      <c r="M33" s="17"/>
      <c r="N33" s="17"/>
      <c r="O33" s="17"/>
      <c r="P33" s="17"/>
      <c r="Q33" s="17"/>
      <c r="R33" s="21"/>
      <c r="S33" s="22"/>
      <c r="T33" s="21"/>
      <c r="U33" s="21"/>
      <c r="V33" s="27"/>
      <c r="W33" s="25"/>
      <c r="X33" s="28"/>
      <c r="Y33" s="17"/>
      <c r="Z33" s="17"/>
      <c r="AA33" s="17"/>
      <c r="AB33" s="17"/>
      <c r="AC33" s="17"/>
      <c r="AD33" s="17"/>
      <c r="AE33" s="17"/>
      <c r="AF33" s="17"/>
      <c r="AG33" s="17"/>
      <c r="AH33" s="21"/>
      <c r="AI33" s="22"/>
      <c r="AJ33" s="21"/>
      <c r="AK33" s="21"/>
      <c r="AL33" s="27"/>
      <c r="AM33" s="25"/>
      <c r="AN33" s="28"/>
    </row>
    <row r="34" spans="2:40" ht="18">
      <c r="B34" s="2" t="str">
        <f t="shared" si="0"/>
        <v>SPP-0023</v>
      </c>
      <c r="C34" s="3">
        <v>43605.632187499999</v>
      </c>
      <c r="D34" s="2" t="s">
        <v>108</v>
      </c>
      <c r="E34" s="4" t="s">
        <v>6</v>
      </c>
      <c r="F34" s="5"/>
      <c r="G34" s="6">
        <v>10</v>
      </c>
      <c r="H34" s="7">
        <f>IF(tabella_utente3[[#This Row],[ID]]="SPP-0001",tabella_utente3[[#This Row],[DARE]]+tabella_utente3[[#This Row],[AVERE]],H33+tabella_utente3[[#This Row],[DARE]]+tabella_utente3[[#This Row],[AVERE]])</f>
        <v>129.51999999999998</v>
      </c>
      <c r="J34" s="17"/>
      <c r="K34" s="17"/>
      <c r="L34" s="17"/>
      <c r="M34" s="17"/>
      <c r="N34" s="17"/>
      <c r="O34" s="17"/>
      <c r="P34" s="17"/>
      <c r="Q34" s="17"/>
      <c r="R34" s="21"/>
      <c r="S34" s="22"/>
      <c r="T34" s="21"/>
      <c r="U34" s="21"/>
      <c r="V34" s="27"/>
      <c r="W34" s="25"/>
      <c r="X34" s="28"/>
      <c r="Y34" s="17"/>
      <c r="Z34" s="17"/>
      <c r="AA34" s="17"/>
      <c r="AB34" s="17"/>
      <c r="AC34" s="17"/>
      <c r="AD34" s="17"/>
      <c r="AE34" s="17"/>
      <c r="AF34" s="17"/>
      <c r="AG34" s="17"/>
      <c r="AH34" s="21"/>
      <c r="AI34" s="22"/>
      <c r="AJ34" s="21"/>
      <c r="AK34" s="21"/>
      <c r="AL34" s="27"/>
      <c r="AM34" s="25"/>
      <c r="AN34" s="28"/>
    </row>
    <row r="35" spans="2:40" ht="18">
      <c r="B35" s="2" t="str">
        <f t="shared" si="0"/>
        <v>SPP-0024</v>
      </c>
      <c r="C35" s="3">
        <v>43612.861724537041</v>
      </c>
      <c r="D35" s="2" t="s">
        <v>108</v>
      </c>
      <c r="E35" s="4" t="s">
        <v>105</v>
      </c>
      <c r="F35" s="5"/>
      <c r="G35" s="6">
        <v>5</v>
      </c>
      <c r="H35" s="7">
        <f>IF(tabella_utente3[[#This Row],[ID]]="SPP-0001",tabella_utente3[[#This Row],[DARE]]+tabella_utente3[[#This Row],[AVERE]],H34+tabella_utente3[[#This Row],[DARE]]+tabella_utente3[[#This Row],[AVERE]])</f>
        <v>134.51999999999998</v>
      </c>
      <c r="J35" s="17"/>
      <c r="K35" s="17"/>
      <c r="L35" s="17"/>
      <c r="M35" s="17"/>
      <c r="N35" s="17"/>
      <c r="O35" s="17"/>
      <c r="P35" s="17"/>
      <c r="Q35" s="17"/>
      <c r="R35" s="21"/>
      <c r="S35" s="22"/>
      <c r="T35" s="21"/>
      <c r="U35" s="21"/>
      <c r="V35" s="27"/>
      <c r="W35" s="25"/>
      <c r="X35" s="28"/>
      <c r="Y35" s="17"/>
      <c r="Z35" s="17"/>
      <c r="AA35" s="17"/>
      <c r="AB35" s="17"/>
      <c r="AC35" s="17"/>
      <c r="AD35" s="17"/>
      <c r="AE35" s="17"/>
      <c r="AF35" s="17"/>
      <c r="AG35" s="17"/>
      <c r="AH35" s="21"/>
      <c r="AI35" s="22"/>
      <c r="AJ35" s="21"/>
      <c r="AK35" s="21"/>
      <c r="AL35" s="27"/>
      <c r="AM35" s="25"/>
      <c r="AN35" s="28"/>
    </row>
    <row r="36" spans="2:40" ht="18">
      <c r="B36" s="2" t="str">
        <f t="shared" si="0"/>
        <v>SPP-0025</v>
      </c>
      <c r="C36" s="3">
        <v>43612.861724537041</v>
      </c>
      <c r="D36" s="2" t="s">
        <v>108</v>
      </c>
      <c r="E36" s="8" t="s">
        <v>107</v>
      </c>
      <c r="F36" s="5">
        <v>-5</v>
      </c>
      <c r="G36" s="9"/>
      <c r="H36" s="7">
        <f>IF(tabella_utente3[[#This Row],[ID]]="SPP-0001",tabella_utente3[[#This Row],[DARE]]+tabella_utente3[[#This Row],[AVERE]],H35+tabella_utente3[[#This Row],[DARE]]+tabella_utente3[[#This Row],[AVERE]])</f>
        <v>129.51999999999998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1"/>
      <c r="AI36" s="22"/>
      <c r="AJ36" s="21"/>
      <c r="AK36" s="21"/>
      <c r="AL36" s="27"/>
      <c r="AM36" s="25"/>
      <c r="AN36" s="28"/>
    </row>
    <row r="37" spans="2:40" ht="18">
      <c r="B37" s="2" t="str">
        <f t="shared" si="0"/>
        <v>SPP-0026</v>
      </c>
      <c r="C37" s="3">
        <v>43620.871759259258</v>
      </c>
      <c r="D37" s="2" t="s">
        <v>108</v>
      </c>
      <c r="E37" s="8" t="s">
        <v>107</v>
      </c>
      <c r="F37" s="5">
        <v>-10</v>
      </c>
      <c r="G37" s="9"/>
      <c r="H37" s="7">
        <f>IF(tabella_utente3[[#This Row],[ID]]="SPP-0001",tabella_utente3[[#This Row],[DARE]]+tabella_utente3[[#This Row],[AVERE]],H36+tabella_utente3[[#This Row],[DARE]]+tabella_utente3[[#This Row],[AVERE]])</f>
        <v>119.51999999999998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1"/>
      <c r="AI37" s="22"/>
      <c r="AJ37" s="21"/>
      <c r="AK37" s="21"/>
      <c r="AL37" s="27"/>
      <c r="AM37" s="25"/>
      <c r="AN37" s="28"/>
    </row>
    <row r="38" spans="2:40" ht="18">
      <c r="B38" s="2" t="str">
        <f t="shared" si="0"/>
        <v>SPP-0027</v>
      </c>
      <c r="C38" s="3">
        <v>43623.532256944447</v>
      </c>
      <c r="D38" s="2" t="s">
        <v>108</v>
      </c>
      <c r="E38" s="4" t="s">
        <v>6</v>
      </c>
      <c r="F38" s="5"/>
      <c r="G38" s="6">
        <v>10</v>
      </c>
      <c r="H38" s="7">
        <f>IF(tabella_utente3[[#This Row],[ID]]="SPP-0001",tabella_utente3[[#This Row],[DARE]]+tabella_utente3[[#This Row],[AVERE]],H37+tabella_utente3[[#This Row],[DARE]]+tabella_utente3[[#This Row],[AVERE]])</f>
        <v>129.51999999999998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1"/>
      <c r="AI38" s="22"/>
      <c r="AJ38" s="21"/>
      <c r="AK38" s="21"/>
      <c r="AL38" s="27"/>
      <c r="AM38" s="25"/>
      <c r="AN38" s="28"/>
    </row>
    <row r="39" spans="2:40" ht="18">
      <c r="B39" s="2" t="str">
        <f t="shared" si="0"/>
        <v>SPP-0028</v>
      </c>
      <c r="C39" s="3">
        <v>43626.855231481481</v>
      </c>
      <c r="D39" s="2" t="s">
        <v>108</v>
      </c>
      <c r="E39" s="8" t="s">
        <v>107</v>
      </c>
      <c r="F39" s="5">
        <v>-5</v>
      </c>
      <c r="G39" s="9"/>
      <c r="H39" s="7">
        <f>IF(tabella_utente3[[#This Row],[ID]]="SPP-0001",tabella_utente3[[#This Row],[DARE]]+tabella_utente3[[#This Row],[AVERE]],H38+tabella_utente3[[#This Row],[DARE]]+tabella_utente3[[#This Row],[AVERE]])</f>
        <v>124.51999999999998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1"/>
      <c r="AI39" s="22"/>
      <c r="AJ39" s="21"/>
      <c r="AK39" s="21"/>
      <c r="AL39" s="27"/>
      <c r="AM39" s="25"/>
      <c r="AN39" s="28"/>
    </row>
    <row r="40" spans="2:40" ht="18">
      <c r="B40" s="2" t="str">
        <f t="shared" si="0"/>
        <v>SPP-0029</v>
      </c>
      <c r="C40" s="3">
        <v>43626.870208333334</v>
      </c>
      <c r="D40" s="2" t="s">
        <v>108</v>
      </c>
      <c r="E40" s="4" t="s">
        <v>105</v>
      </c>
      <c r="F40" s="5"/>
      <c r="G40" s="6">
        <v>5</v>
      </c>
      <c r="H40" s="7">
        <f>IF(tabella_utente3[[#This Row],[ID]]="SPP-0001",tabella_utente3[[#This Row],[DARE]]+tabella_utente3[[#This Row],[AVERE]],H39+tabella_utente3[[#This Row],[DARE]]+tabella_utente3[[#This Row],[AVERE]])</f>
        <v>129.51999999999998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1"/>
      <c r="AI40" s="22"/>
      <c r="AJ40" s="21"/>
      <c r="AK40" s="21"/>
      <c r="AL40" s="27"/>
      <c r="AM40" s="25"/>
      <c r="AN40" s="28"/>
    </row>
    <row r="41" spans="2:40" ht="18">
      <c r="B41" s="2" t="str">
        <f t="shared" si="0"/>
        <v>SPP-0030</v>
      </c>
      <c r="C41" s="3">
        <v>43626.870208333334</v>
      </c>
      <c r="D41" s="2" t="s">
        <v>108</v>
      </c>
      <c r="E41" s="8" t="s">
        <v>107</v>
      </c>
      <c r="F41" s="5">
        <v>-5</v>
      </c>
      <c r="G41" s="9"/>
      <c r="H41" s="7">
        <f>IF(tabella_utente3[[#This Row],[ID]]="SPP-0001",tabella_utente3[[#This Row],[DARE]]+tabella_utente3[[#This Row],[AVERE]],H40+tabella_utente3[[#This Row],[DARE]]+tabella_utente3[[#This Row],[AVERE]])</f>
        <v>124.51999999999998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1"/>
      <c r="AI41" s="22"/>
      <c r="AJ41" s="21"/>
      <c r="AK41" s="21"/>
      <c r="AL41" s="27"/>
      <c r="AM41" s="25"/>
      <c r="AN41" s="28"/>
    </row>
    <row r="42" spans="2:40" ht="18">
      <c r="B42" s="2" t="str">
        <f t="shared" si="0"/>
        <v>SPP-0031</v>
      </c>
      <c r="C42" s="3">
        <v>43626.956828703704</v>
      </c>
      <c r="D42" s="2" t="s">
        <v>108</v>
      </c>
      <c r="E42" s="8" t="s">
        <v>105</v>
      </c>
      <c r="F42" s="5"/>
      <c r="G42" s="6">
        <v>13.38</v>
      </c>
      <c r="H42" s="7">
        <f>IF(tabella_utente3[[#This Row],[ID]]="SPP-0001",tabella_utente3[[#This Row],[DARE]]+tabella_utente3[[#This Row],[AVERE]],H41+tabella_utente3[[#This Row],[DARE]]+tabella_utente3[[#This Row],[AVERE]])</f>
        <v>137.89999999999998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1"/>
      <c r="AI42" s="22"/>
      <c r="AJ42" s="21"/>
      <c r="AK42" s="21"/>
      <c r="AL42" s="27"/>
      <c r="AM42" s="25"/>
      <c r="AN42" s="28"/>
    </row>
    <row r="43" spans="2:40" ht="18">
      <c r="B43" s="2" t="str">
        <f t="shared" si="0"/>
        <v>SPP-0032</v>
      </c>
      <c r="C43" s="3">
        <v>43631.924618055556</v>
      </c>
      <c r="D43" s="2" t="s">
        <v>108</v>
      </c>
      <c r="E43" s="4" t="s">
        <v>6</v>
      </c>
      <c r="F43" s="5"/>
      <c r="G43" s="6">
        <v>10</v>
      </c>
      <c r="H43" s="7">
        <f>IF(tabella_utente3[[#This Row],[ID]]="SPP-0001",tabella_utente3[[#This Row],[DARE]]+tabella_utente3[[#This Row],[AVERE]],H42+tabella_utente3[[#This Row],[DARE]]+tabella_utente3[[#This Row],[AVERE]])</f>
        <v>147.89999999999998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1"/>
      <c r="AI43" s="22"/>
      <c r="AJ43" s="21"/>
      <c r="AK43" s="21"/>
      <c r="AL43" s="27"/>
      <c r="AM43" s="25"/>
      <c r="AN43" s="28"/>
    </row>
    <row r="44" spans="2:40" ht="18">
      <c r="B44" s="2" t="str">
        <f t="shared" si="0"/>
        <v>SPP-0033</v>
      </c>
      <c r="C44" s="3">
        <v>43636.591921296298</v>
      </c>
      <c r="D44" s="2" t="s">
        <v>108</v>
      </c>
      <c r="E44" s="4" t="s">
        <v>105</v>
      </c>
      <c r="F44" s="5"/>
      <c r="G44" s="6">
        <v>5</v>
      </c>
      <c r="H44" s="7">
        <f>IF(tabella_utente3[[#This Row],[ID]]="SPP-0001",tabella_utente3[[#This Row],[DARE]]+tabella_utente3[[#This Row],[AVERE]],H43+tabella_utente3[[#This Row],[DARE]]+tabella_utente3[[#This Row],[AVERE]])</f>
        <v>152.89999999999998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1"/>
      <c r="AI44" s="22"/>
      <c r="AJ44" s="21"/>
      <c r="AK44" s="21"/>
      <c r="AL44" s="27"/>
      <c r="AM44" s="25"/>
      <c r="AN44" s="28"/>
    </row>
    <row r="45" spans="2:40" ht="18">
      <c r="B45" s="2" t="str">
        <f t="shared" si="0"/>
        <v>SPP-0034</v>
      </c>
      <c r="C45" s="3">
        <v>43636.591921296298</v>
      </c>
      <c r="D45" s="2" t="s">
        <v>108</v>
      </c>
      <c r="E45" s="8" t="s">
        <v>107</v>
      </c>
      <c r="F45" s="5">
        <v>-5</v>
      </c>
      <c r="G45" s="9"/>
      <c r="H45" s="7">
        <f>IF(tabella_utente3[[#This Row],[ID]]="SPP-0001",tabella_utente3[[#This Row],[DARE]]+tabella_utente3[[#This Row],[AVERE]],H44+tabella_utente3[[#This Row],[DARE]]+tabella_utente3[[#This Row],[AVERE]])</f>
        <v>147.89999999999998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1"/>
      <c r="AI45" s="22"/>
      <c r="AJ45" s="21"/>
      <c r="AK45" s="21"/>
      <c r="AL45" s="27"/>
      <c r="AM45" s="25"/>
      <c r="AN45" s="28"/>
    </row>
    <row r="46" spans="2:40" ht="18">
      <c r="B46" s="2" t="str">
        <f t="shared" si="0"/>
        <v>SPP-0035</v>
      </c>
      <c r="C46" s="3">
        <v>43638.622442129628</v>
      </c>
      <c r="D46" s="2" t="s">
        <v>108</v>
      </c>
      <c r="E46" s="4" t="s">
        <v>6</v>
      </c>
      <c r="F46" s="5"/>
      <c r="G46" s="6">
        <v>10</v>
      </c>
      <c r="H46" s="7">
        <f>IF(tabella_utente3[[#This Row],[ID]]="SPP-0001",tabella_utente3[[#This Row],[DARE]]+tabella_utente3[[#This Row],[AVERE]],H45+tabella_utente3[[#This Row],[DARE]]+tabella_utente3[[#This Row],[AVERE]])</f>
        <v>157.89999999999998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1"/>
      <c r="AI46" s="22"/>
      <c r="AJ46" s="21"/>
      <c r="AK46" s="21"/>
      <c r="AL46" s="27"/>
      <c r="AM46" s="25"/>
      <c r="AN46" s="28"/>
    </row>
    <row r="47" spans="2:40" ht="18">
      <c r="B47" s="2" t="str">
        <f t="shared" si="0"/>
        <v>SPP-0036</v>
      </c>
      <c r="C47" s="3">
        <v>43640.596087962964</v>
      </c>
      <c r="D47" s="2" t="s">
        <v>108</v>
      </c>
      <c r="E47" s="4" t="s">
        <v>105</v>
      </c>
      <c r="F47" s="5"/>
      <c r="G47" s="6">
        <v>5</v>
      </c>
      <c r="H47" s="7">
        <f>IF(tabella_utente3[[#This Row],[ID]]="SPP-0001",tabella_utente3[[#This Row],[DARE]]+tabella_utente3[[#This Row],[AVERE]],H46+tabella_utente3[[#This Row],[DARE]]+tabella_utente3[[#This Row],[AVERE]])</f>
        <v>162.89999999999998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1"/>
      <c r="AI47" s="22"/>
      <c r="AJ47" s="21"/>
      <c r="AK47" s="21"/>
      <c r="AL47" s="27"/>
      <c r="AM47" s="25"/>
      <c r="AN47" s="28"/>
    </row>
    <row r="48" spans="2:40" ht="18">
      <c r="B48" s="2" t="str">
        <f t="shared" si="0"/>
        <v>SPP-0037</v>
      </c>
      <c r="C48" s="3">
        <v>43640.596087962964</v>
      </c>
      <c r="D48" s="2" t="s">
        <v>108</v>
      </c>
      <c r="E48" s="8" t="s">
        <v>107</v>
      </c>
      <c r="F48" s="5">
        <v>-5</v>
      </c>
      <c r="G48" s="9"/>
      <c r="H48" s="7">
        <f>IF(tabella_utente3[[#This Row],[ID]]="SPP-0001",tabella_utente3[[#This Row],[DARE]]+tabella_utente3[[#This Row],[AVERE]],H47+tabella_utente3[[#This Row],[DARE]]+tabella_utente3[[#This Row],[AVERE]])</f>
        <v>157.89999999999998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1"/>
      <c r="AI48" s="22"/>
      <c r="AJ48" s="21"/>
      <c r="AK48" s="21"/>
      <c r="AL48" s="27"/>
      <c r="AM48" s="25"/>
      <c r="AN48" s="28"/>
    </row>
    <row r="49" spans="2:40" ht="18">
      <c r="B49" s="2" t="str">
        <f t="shared" si="0"/>
        <v>SPP-0038</v>
      </c>
      <c r="C49" s="3">
        <v>43643.633356481485</v>
      </c>
      <c r="D49" s="2" t="s">
        <v>108</v>
      </c>
      <c r="E49" s="8" t="s">
        <v>107</v>
      </c>
      <c r="F49" s="5">
        <v>-10</v>
      </c>
      <c r="G49" s="9"/>
      <c r="H49" s="7">
        <f>IF(tabella_utente3[[#This Row],[ID]]="SPP-0001",tabella_utente3[[#This Row],[DARE]]+tabella_utente3[[#This Row],[AVERE]],H48+tabella_utente3[[#This Row],[DARE]]+tabella_utente3[[#This Row],[AVERE]])</f>
        <v>147.89999999999998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21"/>
      <c r="AI49" s="22"/>
      <c r="AJ49" s="21"/>
      <c r="AK49" s="21"/>
      <c r="AL49" s="27"/>
      <c r="AM49" s="25"/>
      <c r="AN49" s="28"/>
    </row>
    <row r="50" spans="2:40" ht="18">
      <c r="B50" s="2" t="str">
        <f t="shared" si="0"/>
        <v>SPP-0039</v>
      </c>
      <c r="C50" s="3">
        <v>43647.453587962962</v>
      </c>
      <c r="D50" s="2" t="s">
        <v>108</v>
      </c>
      <c r="E50" s="4" t="s">
        <v>7</v>
      </c>
      <c r="F50" s="5">
        <v>-100</v>
      </c>
      <c r="G50" s="9"/>
      <c r="H50" s="7">
        <f>IF(tabella_utente3[[#This Row],[ID]]="SPP-0001",tabella_utente3[[#This Row],[DARE]]+tabella_utente3[[#This Row],[AVERE]],H49+tabella_utente3[[#This Row],[DARE]]+tabella_utente3[[#This Row],[AVERE]])</f>
        <v>47.899999999999977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1"/>
      <c r="AI50" s="22"/>
      <c r="AJ50" s="21"/>
      <c r="AK50" s="21"/>
      <c r="AL50" s="27"/>
      <c r="AM50" s="25"/>
      <c r="AN50" s="28"/>
    </row>
    <row r="51" spans="2:40" ht="18">
      <c r="B51" s="2" t="str">
        <f t="shared" si="0"/>
        <v>SPP-0040</v>
      </c>
      <c r="C51" s="3">
        <v>43662.796793981484</v>
      </c>
      <c r="D51" s="2" t="s">
        <v>108</v>
      </c>
      <c r="E51" s="8" t="s">
        <v>107</v>
      </c>
      <c r="F51" s="5">
        <v>-15</v>
      </c>
      <c r="G51" s="9"/>
      <c r="H51" s="7">
        <f>IF(tabella_utente3[[#This Row],[ID]]="SPP-0001",tabella_utente3[[#This Row],[DARE]]+tabella_utente3[[#This Row],[AVERE]],H50+tabella_utente3[[#This Row],[DARE]]+tabella_utente3[[#This Row],[AVERE]])</f>
        <v>32.899999999999977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1"/>
      <c r="AI51" s="22"/>
      <c r="AJ51" s="21"/>
      <c r="AK51" s="21"/>
      <c r="AL51" s="27"/>
      <c r="AM51" s="25"/>
      <c r="AN51" s="28"/>
    </row>
    <row r="52" spans="2:40" ht="18">
      <c r="B52" s="2" t="str">
        <f t="shared" si="0"/>
        <v>SPP-0041</v>
      </c>
      <c r="C52" s="3">
        <v>43663.883368055554</v>
      </c>
      <c r="D52" s="2" t="s">
        <v>108</v>
      </c>
      <c r="E52" s="8" t="s">
        <v>105</v>
      </c>
      <c r="F52" s="5"/>
      <c r="G52" s="6">
        <v>16.649999999999999</v>
      </c>
      <c r="H52" s="7">
        <f>IF(tabella_utente3[[#This Row],[ID]]="SPP-0001",tabella_utente3[[#This Row],[DARE]]+tabella_utente3[[#This Row],[AVERE]],H51+tabella_utente3[[#This Row],[DARE]]+tabella_utente3[[#This Row],[AVERE]])</f>
        <v>49.549999999999976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1"/>
      <c r="AI52" s="22"/>
      <c r="AJ52" s="21"/>
      <c r="AK52" s="21"/>
      <c r="AL52" s="27"/>
      <c r="AM52" s="25"/>
      <c r="AN52" s="28"/>
    </row>
    <row r="53" spans="2:40" ht="18">
      <c r="B53" s="2" t="str">
        <f t="shared" si="0"/>
        <v>SPP-0042</v>
      </c>
      <c r="C53" s="3">
        <v>43701.426157407404</v>
      </c>
      <c r="D53" s="2" t="s">
        <v>108</v>
      </c>
      <c r="E53" s="4" t="s">
        <v>6</v>
      </c>
      <c r="F53" s="5"/>
      <c r="G53" s="6">
        <v>151</v>
      </c>
      <c r="H53" s="7">
        <f>IF(tabella_utente3[[#This Row],[ID]]="SPP-0001",tabella_utente3[[#This Row],[DARE]]+tabella_utente3[[#This Row],[AVERE]],H52+tabella_utente3[[#This Row],[DARE]]+tabella_utente3[[#This Row],[AVERE]])</f>
        <v>200.54999999999998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1"/>
      <c r="AI53" s="22"/>
      <c r="AJ53" s="21"/>
      <c r="AK53" s="21"/>
      <c r="AL53" s="27"/>
      <c r="AM53" s="25"/>
      <c r="AN53" s="28"/>
    </row>
    <row r="54" spans="2:40" ht="18">
      <c r="B54" s="2" t="str">
        <f t="shared" si="0"/>
        <v>SPP-0043</v>
      </c>
      <c r="C54" s="3">
        <v>43701.43953703704</v>
      </c>
      <c r="D54" s="2" t="s">
        <v>108</v>
      </c>
      <c r="E54" s="8" t="s">
        <v>107</v>
      </c>
      <c r="F54" s="5">
        <v>-200</v>
      </c>
      <c r="G54" s="9"/>
      <c r="H54" s="7">
        <f>IF(tabella_utente3[[#This Row],[ID]]="SPP-0001",tabella_utente3[[#This Row],[DARE]]+tabella_utente3[[#This Row],[AVERE]],H53+tabella_utente3[[#This Row],[DARE]]+tabella_utente3[[#This Row],[AVERE]])</f>
        <v>0.54999999999998295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1"/>
      <c r="AI54" s="22"/>
      <c r="AJ54" s="21"/>
      <c r="AK54" s="21"/>
      <c r="AL54" s="27"/>
      <c r="AM54" s="25"/>
      <c r="AN54" s="28"/>
    </row>
    <row r="55" spans="2:40" ht="18">
      <c r="B55" s="2" t="str">
        <f t="shared" si="0"/>
        <v>SPP-0044</v>
      </c>
      <c r="C55" s="3">
        <v>43707.511412037034</v>
      </c>
      <c r="D55" s="2" t="s">
        <v>108</v>
      </c>
      <c r="E55" s="4" t="s">
        <v>105</v>
      </c>
      <c r="F55" s="5"/>
      <c r="G55" s="6">
        <v>33</v>
      </c>
      <c r="H55" s="7">
        <f>IF(tabella_utente3[[#This Row],[ID]]="SPP-0001",tabella_utente3[[#This Row],[DARE]]+tabella_utente3[[#This Row],[AVERE]],H54+tabella_utente3[[#This Row],[DARE]]+tabella_utente3[[#This Row],[AVERE]])</f>
        <v>33.549999999999983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1"/>
      <c r="AI55" s="22"/>
      <c r="AJ55" s="21"/>
      <c r="AK55" s="21"/>
      <c r="AL55" s="27"/>
      <c r="AM55" s="25"/>
      <c r="AN55" s="28"/>
    </row>
    <row r="56" spans="2:40" ht="18">
      <c r="B56" s="2" t="str">
        <f t="shared" si="0"/>
        <v>SPP-0045</v>
      </c>
      <c r="C56" s="3">
        <v>43707.511412037034</v>
      </c>
      <c r="D56" s="2" t="s">
        <v>108</v>
      </c>
      <c r="E56" s="8" t="s">
        <v>107</v>
      </c>
      <c r="F56" s="5">
        <v>-33</v>
      </c>
      <c r="G56" s="9"/>
      <c r="H56" s="7">
        <f>IF(tabella_utente3[[#This Row],[ID]]="SPP-0001",tabella_utente3[[#This Row],[DARE]]+tabella_utente3[[#This Row],[AVERE]],H55+tabella_utente3[[#This Row],[DARE]]+tabella_utente3[[#This Row],[AVERE]])</f>
        <v>0.54999999999998295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1"/>
      <c r="AI56" s="22"/>
      <c r="AJ56" s="21"/>
      <c r="AK56" s="21"/>
      <c r="AL56" s="27"/>
      <c r="AM56" s="25"/>
      <c r="AN56" s="28"/>
    </row>
    <row r="57" spans="2:40" ht="18"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21"/>
      <c r="AI57" s="22"/>
      <c r="AJ57" s="21"/>
      <c r="AK57" s="21"/>
      <c r="AL57" s="27"/>
      <c r="AM57" s="25"/>
      <c r="AN57" s="28"/>
    </row>
    <row r="58" spans="2:40" ht="18"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1"/>
      <c r="AI58" s="22"/>
      <c r="AJ58" s="21"/>
      <c r="AK58" s="21"/>
      <c r="AL58" s="27"/>
      <c r="AM58" s="25"/>
      <c r="AN58" s="28"/>
    </row>
    <row r="59" spans="2:40" ht="18"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1"/>
      <c r="AI59" s="22"/>
      <c r="AJ59" s="21"/>
      <c r="AK59" s="21"/>
      <c r="AL59" s="27"/>
      <c r="AM59" s="25"/>
      <c r="AN59" s="28"/>
    </row>
    <row r="60" spans="2:40" ht="18"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1"/>
      <c r="AI60" s="22"/>
      <c r="AJ60" s="21"/>
      <c r="AK60" s="21"/>
      <c r="AL60" s="27"/>
      <c r="AM60" s="25"/>
      <c r="AN60" s="28"/>
    </row>
    <row r="61" spans="2:40" ht="18"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1"/>
      <c r="AI61" s="22"/>
      <c r="AJ61" s="21"/>
      <c r="AK61" s="21"/>
      <c r="AL61" s="27"/>
      <c r="AM61" s="25"/>
      <c r="AN61" s="28"/>
    </row>
    <row r="62" spans="2:40" ht="18"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1"/>
      <c r="AI62" s="22"/>
      <c r="AJ62" s="21"/>
      <c r="AK62" s="21"/>
      <c r="AL62" s="27"/>
      <c r="AM62" s="25"/>
      <c r="AN62" s="28"/>
    </row>
    <row r="63" spans="2:40" ht="18"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1"/>
      <c r="AI63" s="22"/>
      <c r="AJ63" s="21"/>
      <c r="AK63" s="21"/>
      <c r="AL63" s="27"/>
      <c r="AM63" s="25"/>
      <c r="AN63" s="28"/>
    </row>
    <row r="64" spans="2:40" ht="18"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1"/>
      <c r="AI64" s="22"/>
      <c r="AJ64" s="21"/>
      <c r="AK64" s="21"/>
      <c r="AL64" s="27"/>
      <c r="AM64" s="25"/>
      <c r="AN64" s="28"/>
    </row>
    <row r="65" spans="10:40" ht="18"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1"/>
      <c r="AI65" s="22"/>
      <c r="AJ65" s="21"/>
      <c r="AK65" s="21"/>
      <c r="AL65" s="27"/>
      <c r="AM65" s="25"/>
      <c r="AN65" s="28"/>
    </row>
    <row r="66" spans="10:40" ht="18"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1"/>
      <c r="AI66" s="22"/>
      <c r="AJ66" s="21"/>
      <c r="AK66" s="21"/>
      <c r="AL66" s="27"/>
      <c r="AM66" s="25"/>
      <c r="AN66" s="28"/>
    </row>
    <row r="67" spans="10:40" ht="18"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1"/>
      <c r="AI67" s="22"/>
      <c r="AJ67" s="21"/>
      <c r="AK67" s="21"/>
      <c r="AL67" s="27"/>
      <c r="AM67" s="25"/>
      <c r="AN67" s="28"/>
    </row>
    <row r="68" spans="10:40" ht="18"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1"/>
      <c r="AI68" s="22"/>
      <c r="AJ68" s="21"/>
      <c r="AK68" s="21"/>
      <c r="AL68" s="27"/>
      <c r="AM68" s="25"/>
      <c r="AN68" s="28"/>
    </row>
    <row r="69" spans="10:40" ht="18"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1"/>
      <c r="AI69" s="22"/>
      <c r="AJ69" s="21"/>
      <c r="AK69" s="21"/>
      <c r="AL69" s="27"/>
      <c r="AM69" s="25"/>
      <c r="AN69" s="28"/>
    </row>
    <row r="70" spans="10:40" ht="18"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1"/>
      <c r="AI70" s="22"/>
      <c r="AJ70" s="21"/>
      <c r="AK70" s="21"/>
      <c r="AL70" s="27"/>
      <c r="AM70" s="25"/>
      <c r="AN70" s="28"/>
    </row>
    <row r="71" spans="10:40" ht="18"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1"/>
      <c r="AI71" s="22"/>
      <c r="AJ71" s="21"/>
      <c r="AK71" s="21"/>
      <c r="AL71" s="27"/>
      <c r="AM71" s="25"/>
      <c r="AN71" s="28"/>
    </row>
    <row r="72" spans="10:40" ht="18"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1"/>
      <c r="AI72" s="22"/>
      <c r="AJ72" s="21"/>
      <c r="AK72" s="21"/>
      <c r="AL72" s="27"/>
      <c r="AM72" s="25"/>
      <c r="AN72" s="28"/>
    </row>
    <row r="73" spans="10:40" ht="18"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1"/>
      <c r="AI73" s="22"/>
      <c r="AJ73" s="21"/>
      <c r="AK73" s="21"/>
      <c r="AL73" s="27"/>
      <c r="AM73" s="25"/>
      <c r="AN73" s="28"/>
    </row>
    <row r="74" spans="10:40" ht="18"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1"/>
      <c r="AI74" s="22"/>
      <c r="AJ74" s="21"/>
      <c r="AK74" s="21"/>
      <c r="AL74" s="27"/>
      <c r="AM74" s="25"/>
      <c r="AN74" s="28"/>
    </row>
    <row r="75" spans="10:40" ht="18"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1"/>
      <c r="AI75" s="22"/>
      <c r="AJ75" s="21"/>
      <c r="AK75" s="21"/>
      <c r="AL75" s="27"/>
      <c r="AM75" s="25"/>
      <c r="AN75" s="28"/>
    </row>
    <row r="76" spans="10:40" ht="18"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1"/>
      <c r="AI76" s="22"/>
      <c r="AJ76" s="21"/>
      <c r="AK76" s="21"/>
      <c r="AL76" s="27"/>
      <c r="AM76" s="25"/>
      <c r="AN76" s="28"/>
    </row>
    <row r="77" spans="10:40" ht="18"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21"/>
      <c r="AI77" s="22"/>
      <c r="AJ77" s="21"/>
      <c r="AK77" s="21"/>
      <c r="AL77" s="27"/>
      <c r="AM77" s="25"/>
      <c r="AN77" s="28"/>
    </row>
    <row r="78" spans="10:40" ht="18"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21"/>
      <c r="AI78" s="22"/>
      <c r="AJ78" s="21"/>
      <c r="AK78" s="21"/>
      <c r="AL78" s="27"/>
      <c r="AM78" s="25"/>
      <c r="AN78" s="28"/>
    </row>
    <row r="79" spans="10:40" ht="18"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1"/>
      <c r="AI79" s="22"/>
      <c r="AJ79" s="21"/>
      <c r="AK79" s="21"/>
      <c r="AL79" s="27"/>
      <c r="AM79" s="25"/>
      <c r="AN79" s="28"/>
    </row>
    <row r="80" spans="10:40" ht="18"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21"/>
      <c r="AI80" s="22"/>
      <c r="AJ80" s="21"/>
      <c r="AK80" s="21"/>
      <c r="AL80" s="27"/>
      <c r="AM80" s="25"/>
      <c r="AN80" s="28"/>
    </row>
    <row r="81" spans="10:40" ht="18"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1"/>
      <c r="AI81" s="22"/>
      <c r="AJ81" s="21"/>
      <c r="AK81" s="21"/>
      <c r="AL81" s="27"/>
      <c r="AM81" s="25"/>
      <c r="AN81" s="28"/>
    </row>
    <row r="82" spans="10:40" ht="18"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21"/>
      <c r="AI82" s="22"/>
      <c r="AJ82" s="21"/>
      <c r="AK82" s="21"/>
      <c r="AL82" s="27"/>
      <c r="AM82" s="25"/>
      <c r="AN82" s="28"/>
    </row>
    <row r="83" spans="10:40" ht="18"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21"/>
      <c r="AI83" s="22"/>
      <c r="AJ83" s="21"/>
      <c r="AK83" s="21"/>
      <c r="AL83" s="27"/>
      <c r="AM83" s="25"/>
      <c r="AN83" s="28"/>
    </row>
    <row r="84" spans="10:40" ht="18"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1"/>
      <c r="AI84" s="22"/>
      <c r="AJ84" s="21"/>
      <c r="AK84" s="21"/>
      <c r="AL84" s="27"/>
      <c r="AM84" s="25"/>
      <c r="AN84" s="28"/>
    </row>
    <row r="85" spans="10:40" ht="18"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21"/>
      <c r="AI85" s="22"/>
      <c r="AJ85" s="21"/>
      <c r="AK85" s="21"/>
      <c r="AL85" s="27"/>
      <c r="AM85" s="25"/>
      <c r="AN85" s="28"/>
    </row>
    <row r="86" spans="10:40" ht="18"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1"/>
      <c r="AI86" s="22"/>
      <c r="AJ86" s="21"/>
      <c r="AK86" s="21"/>
      <c r="AL86" s="27"/>
      <c r="AM86" s="25"/>
      <c r="AN86" s="28"/>
    </row>
    <row r="87" spans="10:40" ht="18"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21"/>
      <c r="AI87" s="22"/>
      <c r="AJ87" s="21"/>
      <c r="AK87" s="21"/>
      <c r="AL87" s="27"/>
      <c r="AM87" s="25"/>
      <c r="AN87" s="28"/>
    </row>
    <row r="88" spans="10:40" ht="18"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21"/>
      <c r="AI88" s="22"/>
      <c r="AJ88" s="21"/>
      <c r="AK88" s="21"/>
      <c r="AL88" s="27"/>
      <c r="AM88" s="25"/>
      <c r="AN88" s="28"/>
    </row>
    <row r="89" spans="10:40" ht="18"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21"/>
      <c r="AI89" s="22"/>
      <c r="AJ89" s="21"/>
      <c r="AK89" s="21"/>
      <c r="AL89" s="27"/>
      <c r="AM89" s="25"/>
      <c r="AN89" s="28"/>
    </row>
    <row r="90" spans="10:40" ht="18"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1"/>
      <c r="AI90" s="22"/>
      <c r="AJ90" s="21"/>
      <c r="AK90" s="21"/>
      <c r="AL90" s="27"/>
      <c r="AM90" s="25"/>
      <c r="AN90" s="28"/>
    </row>
    <row r="91" spans="10:40" ht="18"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21"/>
      <c r="AI91" s="22"/>
      <c r="AJ91" s="21"/>
      <c r="AK91" s="21"/>
      <c r="AL91" s="27"/>
      <c r="AM91" s="25"/>
      <c r="AN91" s="28"/>
    </row>
    <row r="92" spans="10:40" ht="18"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21"/>
      <c r="AI92" s="22"/>
      <c r="AJ92" s="21"/>
      <c r="AK92" s="21"/>
      <c r="AL92" s="27"/>
      <c r="AM92" s="25"/>
      <c r="AN92" s="28"/>
    </row>
    <row r="93" spans="10:40" ht="18"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21"/>
      <c r="AI93" s="22"/>
      <c r="AJ93" s="21"/>
      <c r="AK93" s="21"/>
      <c r="AL93" s="27"/>
      <c r="AM93" s="25"/>
      <c r="AN93" s="28"/>
    </row>
    <row r="94" spans="10:40" ht="18"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1"/>
      <c r="AI94" s="22"/>
      <c r="AJ94" s="21"/>
      <c r="AK94" s="21"/>
      <c r="AL94" s="27"/>
      <c r="AM94" s="25"/>
      <c r="AN94" s="28"/>
    </row>
    <row r="95" spans="10:40" ht="18"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21"/>
      <c r="AI95" s="22"/>
      <c r="AJ95" s="21"/>
      <c r="AK95" s="21"/>
      <c r="AL95" s="27"/>
      <c r="AM95" s="25"/>
      <c r="AN95" s="28"/>
    </row>
    <row r="96" spans="10:40" ht="18"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1"/>
      <c r="AI96" s="22"/>
      <c r="AJ96" s="21"/>
      <c r="AK96" s="21"/>
      <c r="AL96" s="27"/>
      <c r="AM96" s="25"/>
      <c r="AN96" s="28"/>
    </row>
    <row r="97" spans="10:40" ht="18"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21"/>
      <c r="AI97" s="22"/>
      <c r="AJ97" s="21"/>
      <c r="AK97" s="21"/>
      <c r="AL97" s="27"/>
      <c r="AM97" s="25"/>
      <c r="AN97" s="28"/>
    </row>
    <row r="98" spans="10:40" ht="18"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21"/>
      <c r="AI98" s="22"/>
      <c r="AJ98" s="21"/>
      <c r="AK98" s="21"/>
      <c r="AL98" s="27"/>
      <c r="AM98" s="25"/>
      <c r="AN98" s="28"/>
    </row>
    <row r="99" spans="10:40" ht="18"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1"/>
      <c r="AI99" s="22"/>
      <c r="AJ99" s="21"/>
      <c r="AK99" s="21"/>
      <c r="AL99" s="27"/>
      <c r="AM99" s="25"/>
      <c r="AN99" s="28"/>
    </row>
    <row r="100" spans="10:40" ht="18"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21"/>
      <c r="AI100" s="22"/>
      <c r="AJ100" s="21"/>
      <c r="AK100" s="21"/>
      <c r="AL100" s="27"/>
      <c r="AM100" s="25"/>
      <c r="AN100" s="28"/>
    </row>
    <row r="101" spans="10:40" ht="18"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1"/>
      <c r="AI101" s="22"/>
      <c r="AJ101" s="21"/>
      <c r="AK101" s="21"/>
      <c r="AL101" s="27"/>
      <c r="AM101" s="25"/>
      <c r="AN101" s="28"/>
    </row>
    <row r="102" spans="10:40" ht="18"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21"/>
      <c r="AI102" s="22"/>
      <c r="AJ102" s="21"/>
      <c r="AK102" s="21"/>
      <c r="AL102" s="27"/>
      <c r="AM102" s="25"/>
      <c r="AN102" s="28"/>
    </row>
    <row r="103" spans="10:40" ht="18"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1"/>
      <c r="AI103" s="22"/>
      <c r="AJ103" s="21"/>
      <c r="AK103" s="21"/>
      <c r="AL103" s="27"/>
      <c r="AM103" s="25"/>
      <c r="AN103" s="28"/>
    </row>
    <row r="104" spans="10:40" ht="18"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21"/>
      <c r="AI104" s="22"/>
      <c r="AJ104" s="21"/>
      <c r="AK104" s="21"/>
      <c r="AL104" s="27"/>
      <c r="AM104" s="25"/>
      <c r="AN104" s="28"/>
    </row>
    <row r="105" spans="10:40" ht="18"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1"/>
      <c r="AI105" s="22"/>
      <c r="AJ105" s="21"/>
      <c r="AK105" s="21"/>
      <c r="AL105" s="27"/>
      <c r="AM105" s="25"/>
      <c r="AN105" s="28"/>
    </row>
    <row r="106" spans="10:40" ht="18"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21"/>
      <c r="AI106" s="22"/>
      <c r="AJ106" s="21"/>
      <c r="AK106" s="21"/>
      <c r="AL106" s="27"/>
      <c r="AM106" s="25"/>
      <c r="AN106" s="28"/>
    </row>
    <row r="107" spans="10:40" ht="18"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1"/>
      <c r="AI107" s="22"/>
      <c r="AJ107" s="21"/>
      <c r="AK107" s="21"/>
      <c r="AL107" s="27"/>
      <c r="AM107" s="25"/>
      <c r="AN107" s="28"/>
    </row>
    <row r="108" spans="10:40" ht="18"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21"/>
      <c r="AI108" s="22"/>
      <c r="AJ108" s="21"/>
      <c r="AK108" s="21"/>
      <c r="AL108" s="27"/>
      <c r="AM108" s="25"/>
      <c r="AN108" s="28"/>
    </row>
    <row r="109" spans="10:40" ht="18"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21"/>
      <c r="AI109" s="22"/>
      <c r="AJ109" s="21"/>
      <c r="AK109" s="21"/>
      <c r="AL109" s="27"/>
      <c r="AM109" s="25"/>
      <c r="AN109" s="28"/>
    </row>
    <row r="110" spans="10:40" ht="18"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1"/>
      <c r="AI110" s="22"/>
      <c r="AJ110" s="21"/>
      <c r="AK110" s="21"/>
      <c r="AL110" s="27"/>
      <c r="AM110" s="25"/>
      <c r="AN110" s="28"/>
    </row>
    <row r="111" spans="10:40" ht="18"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21"/>
      <c r="AI111" s="22"/>
      <c r="AJ111" s="21"/>
      <c r="AK111" s="21"/>
      <c r="AL111" s="27"/>
      <c r="AM111" s="25"/>
      <c r="AN111" s="28"/>
    </row>
    <row r="112" spans="10:40" ht="18"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21"/>
      <c r="AI112" s="22"/>
      <c r="AJ112" s="21"/>
      <c r="AK112" s="21"/>
      <c r="AL112" s="27"/>
      <c r="AM112" s="25"/>
      <c r="AN112" s="28"/>
    </row>
    <row r="113" spans="10:40" ht="18"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21"/>
      <c r="AI113" s="22"/>
      <c r="AJ113" s="21"/>
      <c r="AK113" s="21"/>
      <c r="AL113" s="27"/>
      <c r="AM113" s="25"/>
      <c r="AN113" s="28"/>
    </row>
    <row r="114" spans="10:40" ht="18"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21"/>
      <c r="AI114" s="22"/>
      <c r="AJ114" s="21"/>
      <c r="AK114" s="21"/>
      <c r="AL114" s="27"/>
      <c r="AM114" s="25"/>
      <c r="AN114" s="28"/>
    </row>
    <row r="115" spans="10:40" ht="18"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1"/>
      <c r="AI115" s="22"/>
      <c r="AJ115" s="21"/>
      <c r="AK115" s="21"/>
      <c r="AL115" s="27"/>
      <c r="AM115" s="25"/>
      <c r="AN115" s="28"/>
    </row>
    <row r="116" spans="10:40" ht="18"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21"/>
      <c r="AI116" s="22"/>
      <c r="AJ116" s="21"/>
      <c r="AK116" s="21"/>
      <c r="AL116" s="27"/>
      <c r="AM116" s="25"/>
      <c r="AN116" s="28"/>
    </row>
    <row r="117" spans="10:40" ht="18"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21"/>
      <c r="AI117" s="22"/>
      <c r="AJ117" s="21"/>
      <c r="AK117" s="21"/>
      <c r="AL117" s="27"/>
      <c r="AM117" s="25"/>
      <c r="AN117" s="28"/>
    </row>
    <row r="118" spans="10:40" ht="18"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1"/>
      <c r="AI118" s="22"/>
      <c r="AJ118" s="21"/>
      <c r="AK118" s="21"/>
      <c r="AL118" s="27"/>
      <c r="AM118" s="25"/>
      <c r="AN118" s="28"/>
    </row>
    <row r="119" spans="10:40" ht="18"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21"/>
      <c r="AI119" s="22"/>
      <c r="AJ119" s="21"/>
      <c r="AK119" s="21"/>
      <c r="AL119" s="27"/>
      <c r="AM119" s="25"/>
      <c r="AN119" s="28"/>
    </row>
    <row r="120" spans="10:40" ht="18"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21"/>
      <c r="AI120" s="22"/>
      <c r="AJ120" s="21"/>
      <c r="AK120" s="21"/>
      <c r="AL120" s="27"/>
      <c r="AM120" s="25"/>
      <c r="AN120" s="28"/>
    </row>
    <row r="121" spans="10:40" ht="18"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21"/>
      <c r="AI121" s="22"/>
      <c r="AJ121" s="21"/>
      <c r="AK121" s="21"/>
      <c r="AL121" s="27"/>
      <c r="AM121" s="25"/>
      <c r="AN121" s="28"/>
    </row>
    <row r="122" spans="10:40" ht="18"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21"/>
      <c r="AI122" s="22"/>
      <c r="AJ122" s="21"/>
      <c r="AK122" s="21"/>
      <c r="AL122" s="27"/>
      <c r="AM122" s="25"/>
      <c r="AN122" s="28"/>
    </row>
    <row r="123" spans="10:40" ht="18"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21"/>
      <c r="AI123" s="22"/>
      <c r="AJ123" s="21"/>
      <c r="AK123" s="21"/>
      <c r="AL123" s="27"/>
      <c r="AM123" s="25"/>
      <c r="AN123" s="28"/>
    </row>
    <row r="124" spans="10:40" ht="18"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21"/>
      <c r="AI124" s="22"/>
      <c r="AJ124" s="21"/>
      <c r="AK124" s="21"/>
      <c r="AL124" s="27"/>
      <c r="AM124" s="25"/>
      <c r="AN124" s="28"/>
    </row>
    <row r="125" spans="10:40" ht="18"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21"/>
      <c r="AI125" s="22"/>
      <c r="AJ125" s="21"/>
      <c r="AK125" s="21"/>
      <c r="AL125" s="27"/>
      <c r="AM125" s="25"/>
      <c r="AN125" s="28"/>
    </row>
    <row r="126" spans="10:40" ht="18"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21"/>
      <c r="AI126" s="22"/>
      <c r="AJ126" s="21"/>
      <c r="AK126" s="21"/>
      <c r="AL126" s="27"/>
      <c r="AM126" s="25"/>
      <c r="AN126" s="28"/>
    </row>
    <row r="127" spans="10:40" ht="18"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21"/>
      <c r="AI127" s="22"/>
      <c r="AJ127" s="21"/>
      <c r="AK127" s="21"/>
      <c r="AL127" s="27"/>
      <c r="AM127" s="25"/>
      <c r="AN127" s="28"/>
    </row>
    <row r="128" spans="10:40" ht="18"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21"/>
      <c r="AI128" s="22"/>
      <c r="AJ128" s="21"/>
      <c r="AK128" s="21"/>
      <c r="AL128" s="27"/>
      <c r="AM128" s="25"/>
      <c r="AN128" s="28"/>
    </row>
    <row r="129" spans="10:40" ht="18"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21"/>
      <c r="AI129" s="22"/>
      <c r="AJ129" s="21"/>
      <c r="AK129" s="21"/>
      <c r="AL129" s="27"/>
      <c r="AM129" s="25"/>
      <c r="AN129" s="28"/>
    </row>
    <row r="130" spans="10:40" ht="18"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21"/>
      <c r="AI130" s="22"/>
      <c r="AJ130" s="21"/>
      <c r="AK130" s="21"/>
      <c r="AL130" s="27"/>
      <c r="AM130" s="25"/>
      <c r="AN130" s="28"/>
    </row>
  </sheetData>
  <mergeCells count="1">
    <mergeCell ref="B5:H7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0D55-1B46-2A49-A140-9459836FB08A}">
  <sheetPr codeName="Foglio4"/>
  <dimension ref="B5:H29"/>
  <sheetViews>
    <sheetView zoomScale="78" zoomScaleNormal="78" workbookViewId="0">
      <selection activeCell="B11" sqref="B11:H29"/>
    </sheetView>
  </sheetViews>
  <sheetFormatPr baseColWidth="10" defaultRowHeight="16"/>
  <cols>
    <col min="1" max="1" width="15.33203125" customWidth="1"/>
    <col min="2" max="2" width="10.83203125" bestFit="1" customWidth="1"/>
    <col min="3" max="3" width="12.1640625" bestFit="1" customWidth="1"/>
    <col min="4" max="4" width="20.83203125" bestFit="1" customWidth="1"/>
    <col min="5" max="5" width="27.33203125" customWidth="1"/>
    <col min="6" max="6" width="12" bestFit="1" customWidth="1"/>
    <col min="7" max="7" width="13.1640625" bestFit="1" customWidth="1"/>
    <col min="8" max="8" width="13.6640625" bestFit="1" customWidth="1"/>
  </cols>
  <sheetData>
    <row r="5" spans="2:8">
      <c r="B5" s="30" t="s">
        <v>8</v>
      </c>
      <c r="C5" s="30"/>
      <c r="D5" s="30"/>
      <c r="E5" s="30"/>
      <c r="F5" s="30"/>
      <c r="G5" s="30"/>
      <c r="H5" s="30"/>
    </row>
    <row r="6" spans="2:8">
      <c r="B6" s="30"/>
      <c r="C6" s="30"/>
      <c r="D6" s="30"/>
      <c r="E6" s="30"/>
      <c r="F6" s="30"/>
      <c r="G6" s="30"/>
      <c r="H6" s="30"/>
    </row>
    <row r="7" spans="2:8">
      <c r="B7" s="30"/>
      <c r="C7" s="30"/>
      <c r="D7" s="30"/>
      <c r="E7" s="30"/>
      <c r="F7" s="30"/>
      <c r="G7" s="30"/>
      <c r="H7" s="30"/>
    </row>
    <row r="11" spans="2:8" ht="18">
      <c r="B11" s="1" t="s">
        <v>0</v>
      </c>
      <c r="C11" s="1" t="s">
        <v>1</v>
      </c>
      <c r="D11" s="1" t="s">
        <v>111</v>
      </c>
      <c r="E11" s="1" t="s">
        <v>2</v>
      </c>
      <c r="F11" s="1" t="s">
        <v>3</v>
      </c>
      <c r="G11" s="1" t="s">
        <v>4</v>
      </c>
      <c r="H11" s="10" t="s">
        <v>5</v>
      </c>
    </row>
    <row r="12" spans="2:8" ht="18">
      <c r="B12" s="2" t="str">
        <f>CONCATENATE("STY-",TEXT(ROW(A1),"0000"))</f>
        <v>STY-0001</v>
      </c>
      <c r="C12" s="3">
        <v>43578.658333333333</v>
      </c>
      <c r="D12" s="2" t="s">
        <v>109</v>
      </c>
      <c r="E12" s="8" t="s">
        <v>6</v>
      </c>
      <c r="F12" s="11"/>
      <c r="G12" s="6">
        <v>25</v>
      </c>
      <c r="H12" s="12">
        <f>IF(tabella_utente4[[#This Row],[ID]]="STY-0001",tabella_utente4[[#This Row],[DARE]]+tabella_utente4[[#This Row],[AVERE]],H11+tabella_utente4[[#This Row],[DARE]]+tabella_utente4[[#This Row],[AVERE]])</f>
        <v>25</v>
      </c>
    </row>
    <row r="13" spans="2:8" ht="18">
      <c r="B13" s="2" t="str">
        <f t="shared" ref="B13:B29" si="0">CONCATENATE("STY-",TEXT(ROW(A2),"0000"))</f>
        <v>STY-0002</v>
      </c>
      <c r="C13" s="3">
        <v>43578.660416666666</v>
      </c>
      <c r="D13" s="2" t="s">
        <v>109</v>
      </c>
      <c r="E13" s="8" t="s">
        <v>105</v>
      </c>
      <c r="F13" s="11"/>
      <c r="G13" s="6">
        <v>5</v>
      </c>
      <c r="H13" s="12">
        <f>IF(tabella_utente4[[#This Row],[ID]]="STY-0001",tabella_utente4[[#This Row],[DARE]]+tabella_utente4[[#This Row],[AVERE]],H12+tabella_utente4[[#This Row],[DARE]]+tabella_utente4[[#This Row],[AVERE]])</f>
        <v>30</v>
      </c>
    </row>
    <row r="14" spans="2:8" ht="18">
      <c r="B14" s="2" t="str">
        <f t="shared" si="0"/>
        <v>STY-0003</v>
      </c>
      <c r="C14" s="3">
        <v>43578.664583333331</v>
      </c>
      <c r="D14" s="2" t="s">
        <v>109</v>
      </c>
      <c r="E14" s="8" t="s">
        <v>104</v>
      </c>
      <c r="F14" s="11">
        <v>-5</v>
      </c>
      <c r="G14" s="6"/>
      <c r="H14" s="12">
        <f>IF(tabella_utente4[[#This Row],[ID]]="STY-0001",tabella_utente4[[#This Row],[DARE]]+tabella_utente4[[#This Row],[AVERE]],H13+tabella_utente4[[#This Row],[DARE]]+tabella_utente4[[#This Row],[AVERE]])</f>
        <v>25</v>
      </c>
    </row>
    <row r="15" spans="2:8" ht="18">
      <c r="B15" s="2" t="str">
        <f t="shared" si="0"/>
        <v>STY-0004</v>
      </c>
      <c r="C15" s="3">
        <v>43578.664733796293</v>
      </c>
      <c r="D15" s="2" t="s">
        <v>109</v>
      </c>
      <c r="E15" s="8" t="s">
        <v>105</v>
      </c>
      <c r="F15" s="11"/>
      <c r="G15" s="6">
        <v>11.25</v>
      </c>
      <c r="H15" s="12">
        <f>IF(tabella_utente4[[#This Row],[ID]]="STY-0001",tabella_utente4[[#This Row],[DARE]]+tabella_utente4[[#This Row],[AVERE]],H14+tabella_utente4[[#This Row],[DARE]]+tabella_utente4[[#This Row],[AVERE]])</f>
        <v>36.25</v>
      </c>
    </row>
    <row r="16" spans="2:8" ht="18">
      <c r="B16" s="2" t="str">
        <f t="shared" si="0"/>
        <v>STY-0005</v>
      </c>
      <c r="C16" s="3">
        <v>43582.335416666669</v>
      </c>
      <c r="D16" s="2" t="s">
        <v>109</v>
      </c>
      <c r="E16" s="8" t="s">
        <v>104</v>
      </c>
      <c r="F16" s="11">
        <v>-5</v>
      </c>
      <c r="G16" s="6"/>
      <c r="H16" s="12">
        <f>IF(tabella_utente4[[#This Row],[ID]]="STY-0001",tabella_utente4[[#This Row],[DARE]]+tabella_utente4[[#This Row],[AVERE]],H15+tabella_utente4[[#This Row],[DARE]]+tabella_utente4[[#This Row],[AVERE]])</f>
        <v>31.25</v>
      </c>
    </row>
    <row r="17" spans="2:8" ht="18">
      <c r="B17" s="2" t="str">
        <f t="shared" si="0"/>
        <v>STY-0006</v>
      </c>
      <c r="C17" s="3">
        <v>43582.335578703707</v>
      </c>
      <c r="D17" s="2" t="s">
        <v>109</v>
      </c>
      <c r="E17" s="8" t="s">
        <v>105</v>
      </c>
      <c r="F17" s="11"/>
      <c r="G17" s="6">
        <v>11</v>
      </c>
      <c r="H17" s="12">
        <f>IF(tabella_utente4[[#This Row],[ID]]="STY-0001",tabella_utente4[[#This Row],[DARE]]+tabella_utente4[[#This Row],[AVERE]],H16+tabella_utente4[[#This Row],[DARE]]+tabella_utente4[[#This Row],[AVERE]])</f>
        <v>42.25</v>
      </c>
    </row>
    <row r="18" spans="2:8" ht="18">
      <c r="B18" s="2" t="str">
        <f t="shared" si="0"/>
        <v>STY-0007</v>
      </c>
      <c r="C18" s="3">
        <v>43585.730497685188</v>
      </c>
      <c r="D18" s="2" t="s">
        <v>109</v>
      </c>
      <c r="E18" s="8" t="s">
        <v>104</v>
      </c>
      <c r="F18" s="11">
        <v>-25</v>
      </c>
      <c r="G18" s="6"/>
      <c r="H18" s="12">
        <f>IF(tabella_utente4[[#This Row],[ID]]="STY-0001",tabella_utente4[[#This Row],[DARE]]+tabella_utente4[[#This Row],[AVERE]],H17+tabella_utente4[[#This Row],[DARE]]+tabella_utente4[[#This Row],[AVERE]])</f>
        <v>17.25</v>
      </c>
    </row>
    <row r="19" spans="2:8" ht="18">
      <c r="B19" s="2" t="str">
        <f t="shared" si="0"/>
        <v>STY-0008</v>
      </c>
      <c r="C19" s="3">
        <v>43585.73333333333</v>
      </c>
      <c r="D19" s="2" t="s">
        <v>109</v>
      </c>
      <c r="E19" s="8" t="s">
        <v>105</v>
      </c>
      <c r="F19" s="11"/>
      <c r="G19" s="6">
        <v>5</v>
      </c>
      <c r="H19" s="12">
        <f>IF(tabella_utente4[[#This Row],[ID]]="STY-0001",tabella_utente4[[#This Row],[DARE]]+tabella_utente4[[#This Row],[AVERE]],H18+tabella_utente4[[#This Row],[DARE]]+tabella_utente4[[#This Row],[AVERE]])</f>
        <v>22.25</v>
      </c>
    </row>
    <row r="20" spans="2:8" ht="18">
      <c r="B20" s="2" t="str">
        <f t="shared" si="0"/>
        <v>STY-0009</v>
      </c>
      <c r="C20" s="3">
        <v>43587.000474537039</v>
      </c>
      <c r="D20" s="2" t="s">
        <v>109</v>
      </c>
      <c r="E20" s="8" t="s">
        <v>104</v>
      </c>
      <c r="F20" s="11">
        <v>-5</v>
      </c>
      <c r="G20" s="6"/>
      <c r="H20" s="12">
        <f>IF(tabella_utente4[[#This Row],[ID]]="STY-0001",tabella_utente4[[#This Row],[DARE]]+tabella_utente4[[#This Row],[AVERE]],H19+tabella_utente4[[#This Row],[DARE]]+tabella_utente4[[#This Row],[AVERE]])</f>
        <v>17.25</v>
      </c>
    </row>
    <row r="21" spans="2:8" ht="18">
      <c r="B21" s="2" t="str">
        <f t="shared" si="0"/>
        <v>STY-0010</v>
      </c>
      <c r="C21" s="3">
        <v>43600.033333333333</v>
      </c>
      <c r="D21" s="2" t="s">
        <v>109</v>
      </c>
      <c r="E21" s="8" t="s">
        <v>104</v>
      </c>
      <c r="F21" s="11">
        <v>-10</v>
      </c>
      <c r="G21" s="6"/>
      <c r="H21" s="12">
        <f>IF(tabella_utente4[[#This Row],[ID]]="STY-0001",tabella_utente4[[#This Row],[DARE]]+tabella_utente4[[#This Row],[AVERE]],H20+tabella_utente4[[#This Row],[DARE]]+tabella_utente4[[#This Row],[AVERE]])</f>
        <v>7.25</v>
      </c>
    </row>
    <row r="22" spans="2:8" ht="18">
      <c r="B22" s="2" t="str">
        <f t="shared" si="0"/>
        <v>STY-0011</v>
      </c>
      <c r="C22" s="3">
        <v>43604.830555555556</v>
      </c>
      <c r="D22" s="2" t="s">
        <v>109</v>
      </c>
      <c r="E22" s="8" t="s">
        <v>105</v>
      </c>
      <c r="F22" s="11"/>
      <c r="G22" s="6">
        <v>24.46</v>
      </c>
      <c r="H22" s="12">
        <f>IF(tabella_utente4[[#This Row],[ID]]="STY-0001",tabella_utente4[[#This Row],[DARE]]+tabella_utente4[[#This Row],[AVERE]],H21+tabella_utente4[[#This Row],[DARE]]+tabella_utente4[[#This Row],[AVERE]])</f>
        <v>31.71</v>
      </c>
    </row>
    <row r="23" spans="2:8" ht="18">
      <c r="B23" s="2" t="str">
        <f t="shared" si="0"/>
        <v>STY-0012</v>
      </c>
      <c r="C23" s="3">
        <v>43605.636412037034</v>
      </c>
      <c r="D23" s="2" t="s">
        <v>109</v>
      </c>
      <c r="E23" s="8" t="s">
        <v>104</v>
      </c>
      <c r="F23" s="11">
        <v>-7</v>
      </c>
      <c r="G23" s="6"/>
      <c r="H23" s="12">
        <f>IF(tabella_utente4[[#This Row],[ID]]="STY-0001",tabella_utente4[[#This Row],[DARE]]+tabella_utente4[[#This Row],[AVERE]],H22+tabella_utente4[[#This Row],[DARE]]+tabella_utente4[[#This Row],[AVERE]])</f>
        <v>24.71</v>
      </c>
    </row>
    <row r="24" spans="2:8" ht="18">
      <c r="B24" s="2" t="str">
        <f t="shared" si="0"/>
        <v>STY-0013</v>
      </c>
      <c r="C24" s="3">
        <v>43607.332673611112</v>
      </c>
      <c r="D24" s="2" t="s">
        <v>109</v>
      </c>
      <c r="E24" s="8" t="s">
        <v>104</v>
      </c>
      <c r="F24" s="11">
        <v>-20</v>
      </c>
      <c r="G24" s="6"/>
      <c r="H24" s="12">
        <f>IF(tabella_utente4[[#This Row],[ID]]="STY-0001",tabella_utente4[[#This Row],[DARE]]+tabella_utente4[[#This Row],[AVERE]],H23+tabella_utente4[[#This Row],[DARE]]+tabella_utente4[[#This Row],[AVERE]])</f>
        <v>4.7100000000000009</v>
      </c>
    </row>
    <row r="25" spans="2:8" ht="18">
      <c r="B25" s="2" t="str">
        <f t="shared" si="0"/>
        <v>STY-0014</v>
      </c>
      <c r="C25" s="3">
        <v>43666.467361111114</v>
      </c>
      <c r="D25" s="2" t="s">
        <v>109</v>
      </c>
      <c r="E25" s="8" t="s">
        <v>6</v>
      </c>
      <c r="F25" s="11"/>
      <c r="G25" s="6">
        <v>100</v>
      </c>
      <c r="H25" s="12">
        <f>IF(tabella_utente4[[#This Row],[ID]]="STY-0001",tabella_utente4[[#This Row],[DARE]]+tabella_utente4[[#This Row],[AVERE]],H24+tabella_utente4[[#This Row],[DARE]]+tabella_utente4[[#This Row],[AVERE]])</f>
        <v>104.71000000000001</v>
      </c>
    </row>
    <row r="26" spans="2:8" ht="18">
      <c r="B26" s="2" t="str">
        <f t="shared" si="0"/>
        <v>STY-0015</v>
      </c>
      <c r="C26" s="3">
        <v>43666.46875</v>
      </c>
      <c r="D26" s="2" t="s">
        <v>109</v>
      </c>
      <c r="E26" s="8" t="s">
        <v>104</v>
      </c>
      <c r="F26" s="11">
        <v>-100</v>
      </c>
      <c r="G26" s="6"/>
      <c r="H26" s="12">
        <f>IF(tabella_utente4[[#This Row],[ID]]="STY-0001",tabella_utente4[[#This Row],[DARE]]+tabella_utente4[[#This Row],[AVERE]],H25+tabella_utente4[[#This Row],[DARE]]+tabella_utente4[[#This Row],[AVERE]])</f>
        <v>4.710000000000008</v>
      </c>
    </row>
    <row r="27" spans="2:8" ht="18">
      <c r="B27" s="2" t="str">
        <f t="shared" si="0"/>
        <v>STY-0016</v>
      </c>
      <c r="C27" s="3">
        <v>43666.469398148147</v>
      </c>
      <c r="D27" s="2" t="s">
        <v>109</v>
      </c>
      <c r="E27" s="8" t="s">
        <v>105</v>
      </c>
      <c r="F27" s="11"/>
      <c r="G27" s="6">
        <v>925</v>
      </c>
      <c r="H27" s="12">
        <f>IF(tabella_utente4[[#This Row],[ID]]="STY-0001",tabella_utente4[[#This Row],[DARE]]+tabella_utente4[[#This Row],[AVERE]],H26+tabella_utente4[[#This Row],[DARE]]+tabella_utente4[[#This Row],[AVERE]])</f>
        <v>929.71</v>
      </c>
    </row>
    <row r="28" spans="2:8" ht="18">
      <c r="B28" s="2" t="str">
        <f t="shared" si="0"/>
        <v>STY-0017</v>
      </c>
      <c r="C28" s="3">
        <v>43666.777083333334</v>
      </c>
      <c r="D28" s="2" t="s">
        <v>109</v>
      </c>
      <c r="E28" s="8" t="s">
        <v>7</v>
      </c>
      <c r="F28" s="11">
        <v>-650</v>
      </c>
      <c r="G28" s="6"/>
      <c r="H28" s="12">
        <f>IF(tabella_utente4[[#This Row],[ID]]="STY-0001",tabella_utente4[[#This Row],[DARE]]+tabella_utente4[[#This Row],[AVERE]],H27+tabella_utente4[[#This Row],[DARE]]+tabella_utente4[[#This Row],[AVERE]])</f>
        <v>279.71000000000004</v>
      </c>
    </row>
    <row r="29" spans="2:8" ht="18">
      <c r="B29" s="2" t="str">
        <f t="shared" si="0"/>
        <v>STY-0018</v>
      </c>
      <c r="C29" s="3">
        <v>43671.64166666667</v>
      </c>
      <c r="D29" s="2" t="s">
        <v>109</v>
      </c>
      <c r="E29" s="8" t="s">
        <v>7</v>
      </c>
      <c r="F29" s="11">
        <v>-270</v>
      </c>
      <c r="G29" s="6"/>
      <c r="H29" s="12">
        <f>IF(tabella_utente4[[#This Row],[ID]]="STY-0001",tabella_utente4[[#This Row],[DARE]]+tabella_utente4[[#This Row],[AVERE]],H28+tabella_utente4[[#This Row],[DARE]]+tabella_utente4[[#This Row],[AVERE]])</f>
        <v>9.7100000000000364</v>
      </c>
    </row>
  </sheetData>
  <mergeCells count="1">
    <mergeCell ref="B5:H7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8CBC-0F40-E84C-A22D-FB5A4403D3F1}">
  <sheetPr codeName="Foglio5"/>
  <dimension ref="C4:I96"/>
  <sheetViews>
    <sheetView tabSelected="1" workbookViewId="0">
      <selection activeCell="C6" sqref="C6"/>
    </sheetView>
  </sheetViews>
  <sheetFormatPr baseColWidth="10" defaultRowHeight="16"/>
  <cols>
    <col min="3" max="5" width="15.1640625" customWidth="1"/>
    <col min="6" max="6" width="43.1640625" bestFit="1" customWidth="1"/>
    <col min="7" max="9" width="9.83203125" customWidth="1"/>
  </cols>
  <sheetData>
    <row r="4" spans="3:9">
      <c r="C4" s="15" t="s">
        <v>0</v>
      </c>
      <c r="D4" s="15" t="s">
        <v>1</v>
      </c>
      <c r="E4" s="15" t="s">
        <v>111</v>
      </c>
      <c r="F4" s="15" t="s">
        <v>2</v>
      </c>
      <c r="G4" s="15" t="s">
        <v>3</v>
      </c>
      <c r="H4" s="15" t="s">
        <v>4</v>
      </c>
      <c r="I4" s="15" t="s">
        <v>5</v>
      </c>
    </row>
    <row r="5" spans="3:9">
      <c r="C5" s="15" t="s">
        <v>12</v>
      </c>
      <c r="D5" s="16">
        <v>43574.40084490741</v>
      </c>
      <c r="E5" s="15" t="s">
        <v>108</v>
      </c>
      <c r="F5" s="15" t="s">
        <v>6</v>
      </c>
      <c r="G5" s="15"/>
      <c r="H5" s="15">
        <v>10</v>
      </c>
      <c r="I5" s="15">
        <v>10</v>
      </c>
    </row>
    <row r="6" spans="3:9">
      <c r="C6" s="15" t="s">
        <v>13</v>
      </c>
      <c r="D6" s="16">
        <v>43577.498194444444</v>
      </c>
      <c r="E6" s="15" t="s">
        <v>108</v>
      </c>
      <c r="F6" s="15" t="s">
        <v>105</v>
      </c>
      <c r="G6" s="15"/>
      <c r="H6" s="15">
        <v>5</v>
      </c>
      <c r="I6" s="15">
        <v>15</v>
      </c>
    </row>
    <row r="7" spans="3:9">
      <c r="C7" s="15" t="s">
        <v>14</v>
      </c>
      <c r="D7" s="16">
        <v>43577.498194444444</v>
      </c>
      <c r="E7" s="15" t="s">
        <v>108</v>
      </c>
      <c r="F7" s="15" t="s">
        <v>107</v>
      </c>
      <c r="G7" s="15">
        <v>-5</v>
      </c>
      <c r="H7" s="15"/>
      <c r="I7" s="15">
        <v>10</v>
      </c>
    </row>
    <row r="8" spans="3:9">
      <c r="C8" s="15" t="s">
        <v>15</v>
      </c>
      <c r="D8" s="16">
        <v>43577.51866898148</v>
      </c>
      <c r="E8" s="15" t="s">
        <v>108</v>
      </c>
      <c r="F8" s="15" t="s">
        <v>107</v>
      </c>
      <c r="G8" s="15">
        <v>-10</v>
      </c>
      <c r="H8" s="15"/>
      <c r="I8" s="15">
        <v>0</v>
      </c>
    </row>
    <row r="9" spans="3:9">
      <c r="C9" s="15" t="s">
        <v>16</v>
      </c>
      <c r="D9" s="16">
        <v>43577.527002314811</v>
      </c>
      <c r="E9" s="15" t="s">
        <v>108</v>
      </c>
      <c r="F9" s="15" t="s">
        <v>6</v>
      </c>
      <c r="G9" s="15"/>
      <c r="H9" s="15">
        <v>10</v>
      </c>
      <c r="I9" s="15">
        <v>10</v>
      </c>
    </row>
    <row r="10" spans="3:9">
      <c r="C10" s="15" t="s">
        <v>17</v>
      </c>
      <c r="D10" s="16">
        <v>43578.98170138889</v>
      </c>
      <c r="E10" s="15" t="s">
        <v>108</v>
      </c>
      <c r="F10" s="15" t="s">
        <v>105</v>
      </c>
      <c r="G10" s="15"/>
      <c r="H10" s="15">
        <v>13.5</v>
      </c>
      <c r="I10" s="15">
        <v>23.5</v>
      </c>
    </row>
    <row r="11" spans="3:9">
      <c r="C11" s="15" t="s">
        <v>18</v>
      </c>
      <c r="D11" s="16">
        <v>43582.84103009259</v>
      </c>
      <c r="E11" s="15" t="s">
        <v>108</v>
      </c>
      <c r="F11" s="15" t="s">
        <v>105</v>
      </c>
      <c r="G11" s="15"/>
      <c r="H11" s="15">
        <v>82.66</v>
      </c>
      <c r="I11" s="15">
        <v>106.16</v>
      </c>
    </row>
    <row r="12" spans="3:9">
      <c r="C12" s="15" t="s">
        <v>19</v>
      </c>
      <c r="D12" s="16">
        <v>43582.84103009259</v>
      </c>
      <c r="E12" s="15" t="s">
        <v>108</v>
      </c>
      <c r="F12" s="15" t="s">
        <v>105</v>
      </c>
      <c r="G12" s="15"/>
      <c r="H12" s="15">
        <v>27.36</v>
      </c>
      <c r="I12" s="15">
        <v>133.51999999999998</v>
      </c>
    </row>
    <row r="13" spans="3:9">
      <c r="C13" s="15" t="s">
        <v>20</v>
      </c>
      <c r="D13" s="16">
        <v>43584.396886574075</v>
      </c>
      <c r="E13" s="15" t="s">
        <v>108</v>
      </c>
      <c r="F13" s="15" t="s">
        <v>7</v>
      </c>
      <c r="G13" s="15">
        <v>-30</v>
      </c>
      <c r="H13" s="15"/>
      <c r="I13" s="15">
        <v>103.51999999999998</v>
      </c>
    </row>
    <row r="14" spans="3:9">
      <c r="C14" s="15" t="s">
        <v>21</v>
      </c>
      <c r="D14" s="16">
        <v>43584.983240740738</v>
      </c>
      <c r="E14" s="15" t="s">
        <v>108</v>
      </c>
      <c r="F14" s="15" t="s">
        <v>105</v>
      </c>
      <c r="G14" s="15"/>
      <c r="H14" s="15">
        <v>5</v>
      </c>
      <c r="I14" s="15">
        <v>108.51999999999998</v>
      </c>
    </row>
    <row r="15" spans="3:9">
      <c r="C15" s="15" t="s">
        <v>22</v>
      </c>
      <c r="D15" s="16">
        <v>43584.983240740738</v>
      </c>
      <c r="E15" s="15" t="s">
        <v>108</v>
      </c>
      <c r="F15" s="15" t="s">
        <v>107</v>
      </c>
      <c r="G15" s="15">
        <v>-5</v>
      </c>
      <c r="H15" s="15"/>
      <c r="I15" s="15">
        <v>103.51999999999998</v>
      </c>
    </row>
    <row r="16" spans="3:9">
      <c r="C16" s="15" t="s">
        <v>23</v>
      </c>
      <c r="D16" s="16">
        <v>43584.985949074071</v>
      </c>
      <c r="E16" s="15" t="s">
        <v>108</v>
      </c>
      <c r="F16" s="15" t="s">
        <v>107</v>
      </c>
      <c r="G16" s="15">
        <v>-10</v>
      </c>
      <c r="H16" s="15"/>
      <c r="I16" s="15">
        <v>93.519999999999982</v>
      </c>
    </row>
    <row r="17" spans="3:9">
      <c r="C17" s="15" t="s">
        <v>24</v>
      </c>
      <c r="D17" s="16">
        <v>43590.589201388888</v>
      </c>
      <c r="E17" s="15" t="s">
        <v>108</v>
      </c>
      <c r="F17" s="15" t="s">
        <v>6</v>
      </c>
      <c r="G17" s="15"/>
      <c r="H17" s="15">
        <v>10</v>
      </c>
      <c r="I17" s="15">
        <v>103.51999999999998</v>
      </c>
    </row>
    <row r="18" spans="3:9">
      <c r="C18" s="15" t="s">
        <v>25</v>
      </c>
      <c r="D18" s="16">
        <v>43592.543958333335</v>
      </c>
      <c r="E18" s="15" t="s">
        <v>108</v>
      </c>
      <c r="F18" s="15" t="s">
        <v>105</v>
      </c>
      <c r="G18" s="15"/>
      <c r="H18" s="15">
        <v>5</v>
      </c>
      <c r="I18" s="15">
        <v>108.51999999999998</v>
      </c>
    </row>
    <row r="19" spans="3:9">
      <c r="C19" s="15" t="s">
        <v>26</v>
      </c>
      <c r="D19" s="16">
        <v>43592.543958333335</v>
      </c>
      <c r="E19" s="15" t="s">
        <v>108</v>
      </c>
      <c r="F19" s="15" t="s">
        <v>107</v>
      </c>
      <c r="G19" s="15">
        <v>-5</v>
      </c>
      <c r="H19" s="15"/>
      <c r="I19" s="15">
        <v>103.51999999999998</v>
      </c>
    </row>
    <row r="20" spans="3:9">
      <c r="C20" s="15" t="s">
        <v>27</v>
      </c>
      <c r="D20" s="16">
        <v>43592.555706018517</v>
      </c>
      <c r="E20" s="15" t="s">
        <v>108</v>
      </c>
      <c r="F20" s="15" t="s">
        <v>107</v>
      </c>
      <c r="G20" s="15">
        <v>-10</v>
      </c>
      <c r="H20" s="15"/>
      <c r="I20" s="15">
        <v>93.519999999999982</v>
      </c>
    </row>
    <row r="21" spans="3:9">
      <c r="C21" s="15" t="s">
        <v>28</v>
      </c>
      <c r="D21" s="16">
        <v>43596.908483796295</v>
      </c>
      <c r="E21" s="15" t="s">
        <v>108</v>
      </c>
      <c r="F21" s="15" t="s">
        <v>6</v>
      </c>
      <c r="G21" s="15"/>
      <c r="H21" s="15">
        <v>10</v>
      </c>
      <c r="I21" s="15">
        <v>103.51999999999998</v>
      </c>
    </row>
    <row r="22" spans="3:9">
      <c r="C22" s="15" t="s">
        <v>29</v>
      </c>
      <c r="D22" s="16">
        <v>43597.859340277777</v>
      </c>
      <c r="E22" s="15" t="s">
        <v>108</v>
      </c>
      <c r="F22" s="15" t="s">
        <v>105</v>
      </c>
      <c r="G22" s="15"/>
      <c r="H22" s="15">
        <v>14.2</v>
      </c>
      <c r="I22" s="15">
        <v>117.71999999999998</v>
      </c>
    </row>
    <row r="23" spans="3:9">
      <c r="C23" s="15" t="s">
        <v>30</v>
      </c>
      <c r="D23" s="16">
        <v>43598.440879629627</v>
      </c>
      <c r="E23" s="15" t="s">
        <v>108</v>
      </c>
      <c r="F23" s="15" t="s">
        <v>105</v>
      </c>
      <c r="G23" s="15"/>
      <c r="H23" s="15">
        <v>5</v>
      </c>
      <c r="I23" s="15">
        <v>122.71999999999998</v>
      </c>
    </row>
    <row r="24" spans="3:9">
      <c r="C24" s="15" t="s">
        <v>31</v>
      </c>
      <c r="D24" s="16">
        <v>43598.440879629627</v>
      </c>
      <c r="E24" s="15" t="s">
        <v>108</v>
      </c>
      <c r="F24" s="15" t="s">
        <v>107</v>
      </c>
      <c r="G24" s="15">
        <v>-5</v>
      </c>
      <c r="H24" s="15"/>
      <c r="I24" s="15">
        <v>117.71999999999998</v>
      </c>
    </row>
    <row r="25" spans="3:9">
      <c r="C25" s="15" t="s">
        <v>32</v>
      </c>
      <c r="D25" s="16">
        <v>43598.454571759263</v>
      </c>
      <c r="E25" s="15" t="s">
        <v>108</v>
      </c>
      <c r="F25" s="15" t="s">
        <v>107</v>
      </c>
      <c r="G25" s="15">
        <v>-10</v>
      </c>
      <c r="H25" s="15"/>
      <c r="I25" s="15">
        <v>107.71999999999998</v>
      </c>
    </row>
    <row r="26" spans="3:9">
      <c r="C26" s="15" t="s">
        <v>33</v>
      </c>
      <c r="D26" s="16">
        <v>43598.960740740738</v>
      </c>
      <c r="E26" s="15" t="s">
        <v>108</v>
      </c>
      <c r="F26" s="15" t="s">
        <v>105</v>
      </c>
      <c r="G26" s="15"/>
      <c r="H26" s="15">
        <v>11.8</v>
      </c>
      <c r="I26" s="15">
        <v>119.51999999999998</v>
      </c>
    </row>
    <row r="27" spans="3:9">
      <c r="C27" s="15" t="s">
        <v>34</v>
      </c>
      <c r="D27" s="16">
        <v>43605.632187499999</v>
      </c>
      <c r="E27" s="15" t="s">
        <v>108</v>
      </c>
      <c r="F27" s="15" t="s">
        <v>6</v>
      </c>
      <c r="G27" s="15"/>
      <c r="H27" s="15">
        <v>10</v>
      </c>
      <c r="I27" s="15">
        <v>129.51999999999998</v>
      </c>
    </row>
    <row r="28" spans="3:9">
      <c r="C28" s="15" t="s">
        <v>35</v>
      </c>
      <c r="D28" s="16">
        <v>43612.861724537041</v>
      </c>
      <c r="E28" s="15" t="s">
        <v>108</v>
      </c>
      <c r="F28" s="15" t="s">
        <v>105</v>
      </c>
      <c r="G28" s="15"/>
      <c r="H28" s="15">
        <v>5</v>
      </c>
      <c r="I28" s="15">
        <v>134.51999999999998</v>
      </c>
    </row>
    <row r="29" spans="3:9">
      <c r="C29" s="15" t="s">
        <v>36</v>
      </c>
      <c r="D29" s="16">
        <v>43612.861724537041</v>
      </c>
      <c r="E29" s="15" t="s">
        <v>108</v>
      </c>
      <c r="F29" s="15" t="s">
        <v>107</v>
      </c>
      <c r="G29" s="15">
        <v>-5</v>
      </c>
      <c r="H29" s="15"/>
      <c r="I29" s="15">
        <v>129.51999999999998</v>
      </c>
    </row>
    <row r="30" spans="3:9">
      <c r="C30" s="15" t="s">
        <v>37</v>
      </c>
      <c r="D30" s="16">
        <v>43620.871759259258</v>
      </c>
      <c r="E30" s="15" t="s">
        <v>108</v>
      </c>
      <c r="F30" s="15" t="s">
        <v>107</v>
      </c>
      <c r="G30" s="15">
        <v>-10</v>
      </c>
      <c r="H30" s="15"/>
      <c r="I30" s="15">
        <v>119.51999999999998</v>
      </c>
    </row>
    <row r="31" spans="3:9">
      <c r="C31" s="15" t="s">
        <v>38</v>
      </c>
      <c r="D31" s="16">
        <v>43623.532256944447</v>
      </c>
      <c r="E31" s="15" t="s">
        <v>108</v>
      </c>
      <c r="F31" s="15" t="s">
        <v>6</v>
      </c>
      <c r="G31" s="15"/>
      <c r="H31" s="15">
        <v>10</v>
      </c>
      <c r="I31" s="15">
        <v>129.51999999999998</v>
      </c>
    </row>
    <row r="32" spans="3:9">
      <c r="C32" s="15" t="s">
        <v>39</v>
      </c>
      <c r="D32" s="16">
        <v>43626.855231481481</v>
      </c>
      <c r="E32" s="15" t="s">
        <v>108</v>
      </c>
      <c r="F32" s="15" t="s">
        <v>107</v>
      </c>
      <c r="G32" s="15">
        <v>-5</v>
      </c>
      <c r="H32" s="15"/>
      <c r="I32" s="15">
        <v>124.51999999999998</v>
      </c>
    </row>
    <row r="33" spans="3:9">
      <c r="C33" s="15" t="s">
        <v>40</v>
      </c>
      <c r="D33" s="16">
        <v>43626.870208333334</v>
      </c>
      <c r="E33" s="15" t="s">
        <v>108</v>
      </c>
      <c r="F33" s="15" t="s">
        <v>105</v>
      </c>
      <c r="G33" s="15"/>
      <c r="H33" s="15">
        <v>5</v>
      </c>
      <c r="I33" s="15">
        <v>129.51999999999998</v>
      </c>
    </row>
    <row r="34" spans="3:9">
      <c r="C34" s="15" t="s">
        <v>41</v>
      </c>
      <c r="D34" s="16">
        <v>43626.870208333334</v>
      </c>
      <c r="E34" s="15" t="s">
        <v>108</v>
      </c>
      <c r="F34" s="15" t="s">
        <v>107</v>
      </c>
      <c r="G34" s="15">
        <v>-5</v>
      </c>
      <c r="H34" s="15"/>
      <c r="I34" s="15">
        <v>124.51999999999998</v>
      </c>
    </row>
    <row r="35" spans="3:9">
      <c r="C35" s="15" t="s">
        <v>42</v>
      </c>
      <c r="D35" s="16">
        <v>43626.956828703704</v>
      </c>
      <c r="E35" s="15" t="s">
        <v>108</v>
      </c>
      <c r="F35" s="15" t="s">
        <v>105</v>
      </c>
      <c r="G35" s="15"/>
      <c r="H35" s="15">
        <v>13.38</v>
      </c>
      <c r="I35" s="15">
        <v>137.89999999999998</v>
      </c>
    </row>
    <row r="36" spans="3:9">
      <c r="C36" s="15" t="s">
        <v>43</v>
      </c>
      <c r="D36" s="16">
        <v>43631.924618055556</v>
      </c>
      <c r="E36" s="15" t="s">
        <v>108</v>
      </c>
      <c r="F36" s="15" t="s">
        <v>6</v>
      </c>
      <c r="G36" s="15"/>
      <c r="H36" s="15">
        <v>10</v>
      </c>
      <c r="I36" s="15">
        <v>147.89999999999998</v>
      </c>
    </row>
    <row r="37" spans="3:9">
      <c r="C37" s="15" t="s">
        <v>44</v>
      </c>
      <c r="D37" s="16">
        <v>43636.591921296298</v>
      </c>
      <c r="E37" s="15" t="s">
        <v>108</v>
      </c>
      <c r="F37" s="15" t="s">
        <v>105</v>
      </c>
      <c r="G37" s="15"/>
      <c r="H37" s="15">
        <v>5</v>
      </c>
      <c r="I37" s="15">
        <v>152.89999999999998</v>
      </c>
    </row>
    <row r="38" spans="3:9">
      <c r="C38" s="15" t="s">
        <v>45</v>
      </c>
      <c r="D38" s="16">
        <v>43636.591921296298</v>
      </c>
      <c r="E38" s="15" t="s">
        <v>108</v>
      </c>
      <c r="F38" s="15" t="s">
        <v>107</v>
      </c>
      <c r="G38" s="15">
        <v>-5</v>
      </c>
      <c r="H38" s="15"/>
      <c r="I38" s="15">
        <v>147.89999999999998</v>
      </c>
    </row>
    <row r="39" spans="3:9">
      <c r="C39" s="15" t="s">
        <v>46</v>
      </c>
      <c r="D39" s="16">
        <v>43638.622442129628</v>
      </c>
      <c r="E39" s="15" t="s">
        <v>108</v>
      </c>
      <c r="F39" s="15" t="s">
        <v>6</v>
      </c>
      <c r="G39" s="15"/>
      <c r="H39" s="15">
        <v>10</v>
      </c>
      <c r="I39" s="15">
        <v>157.89999999999998</v>
      </c>
    </row>
    <row r="40" spans="3:9">
      <c r="C40" s="15" t="s">
        <v>47</v>
      </c>
      <c r="D40" s="16">
        <v>43640.596087962964</v>
      </c>
      <c r="E40" s="15" t="s">
        <v>108</v>
      </c>
      <c r="F40" s="15" t="s">
        <v>105</v>
      </c>
      <c r="G40" s="15"/>
      <c r="H40" s="15">
        <v>5</v>
      </c>
      <c r="I40" s="15">
        <v>162.89999999999998</v>
      </c>
    </row>
    <row r="41" spans="3:9">
      <c r="C41" s="15" t="s">
        <v>48</v>
      </c>
      <c r="D41" s="16">
        <v>43640.596087962964</v>
      </c>
      <c r="E41" s="15" t="s">
        <v>108</v>
      </c>
      <c r="F41" s="15" t="s">
        <v>107</v>
      </c>
      <c r="G41" s="15">
        <v>-5</v>
      </c>
      <c r="H41" s="15"/>
      <c r="I41" s="15">
        <v>157.89999999999998</v>
      </c>
    </row>
    <row r="42" spans="3:9">
      <c r="C42" s="15" t="s">
        <v>49</v>
      </c>
      <c r="D42" s="16">
        <v>43643.633356481485</v>
      </c>
      <c r="E42" s="15" t="s">
        <v>108</v>
      </c>
      <c r="F42" s="15" t="s">
        <v>107</v>
      </c>
      <c r="G42" s="15">
        <v>-10</v>
      </c>
      <c r="H42" s="15"/>
      <c r="I42" s="15">
        <v>147.89999999999998</v>
      </c>
    </row>
    <row r="43" spans="3:9">
      <c r="C43" s="15" t="s">
        <v>50</v>
      </c>
      <c r="D43" s="16">
        <v>43647.453587962962</v>
      </c>
      <c r="E43" s="15" t="s">
        <v>108</v>
      </c>
      <c r="F43" s="15" t="s">
        <v>7</v>
      </c>
      <c r="G43" s="15">
        <v>-100</v>
      </c>
      <c r="H43" s="15"/>
      <c r="I43" s="15">
        <v>47.899999999999977</v>
      </c>
    </row>
    <row r="44" spans="3:9">
      <c r="C44" s="15" t="s">
        <v>51</v>
      </c>
      <c r="D44" s="16">
        <v>43662.796793981484</v>
      </c>
      <c r="E44" s="15" t="s">
        <v>108</v>
      </c>
      <c r="F44" s="15" t="s">
        <v>107</v>
      </c>
      <c r="G44" s="15">
        <v>-15</v>
      </c>
      <c r="H44" s="15"/>
      <c r="I44" s="15">
        <v>32.899999999999977</v>
      </c>
    </row>
    <row r="45" spans="3:9">
      <c r="C45" s="15" t="s">
        <v>52</v>
      </c>
      <c r="D45" s="16">
        <v>43663.883368055554</v>
      </c>
      <c r="E45" s="15" t="s">
        <v>108</v>
      </c>
      <c r="F45" s="15" t="s">
        <v>105</v>
      </c>
      <c r="G45" s="15"/>
      <c r="H45" s="15">
        <v>16.649999999999999</v>
      </c>
      <c r="I45" s="15">
        <v>49.549999999999976</v>
      </c>
    </row>
    <row r="46" spans="3:9">
      <c r="C46" s="15" t="s">
        <v>53</v>
      </c>
      <c r="D46" s="16">
        <v>43701.426157407404</v>
      </c>
      <c r="E46" s="15" t="s">
        <v>108</v>
      </c>
      <c r="F46" s="15" t="s">
        <v>6</v>
      </c>
      <c r="G46" s="15"/>
      <c r="H46" s="15">
        <v>151</v>
      </c>
      <c r="I46" s="15">
        <v>200.54999999999998</v>
      </c>
    </row>
    <row r="47" spans="3:9">
      <c r="C47" s="15" t="s">
        <v>54</v>
      </c>
      <c r="D47" s="16">
        <v>43701.43953703704</v>
      </c>
      <c r="E47" s="15" t="s">
        <v>108</v>
      </c>
      <c r="F47" s="15" t="s">
        <v>107</v>
      </c>
      <c r="G47" s="15">
        <v>-200</v>
      </c>
      <c r="H47" s="15"/>
      <c r="I47" s="15">
        <v>0.54999999999998295</v>
      </c>
    </row>
    <row r="48" spans="3:9">
      <c r="C48" s="15" t="s">
        <v>55</v>
      </c>
      <c r="D48" s="16">
        <v>43707.511412037034</v>
      </c>
      <c r="E48" s="15" t="s">
        <v>108</v>
      </c>
      <c r="F48" s="15" t="s">
        <v>105</v>
      </c>
      <c r="G48" s="15"/>
      <c r="H48" s="15">
        <v>33</v>
      </c>
      <c r="I48" s="15">
        <v>33.549999999999983</v>
      </c>
    </row>
    <row r="49" spans="3:9">
      <c r="C49" s="15" t="s">
        <v>56</v>
      </c>
      <c r="D49" s="16">
        <v>43707.511412037034</v>
      </c>
      <c r="E49" s="15" t="s">
        <v>108</v>
      </c>
      <c r="F49" s="15" t="s">
        <v>107</v>
      </c>
      <c r="G49" s="15">
        <v>-33</v>
      </c>
      <c r="H49" s="15"/>
      <c r="I49" s="15">
        <v>0.54999999999998295</v>
      </c>
    </row>
    <row r="50" spans="3:9">
      <c r="C50" s="15" t="s">
        <v>57</v>
      </c>
      <c r="D50" s="16">
        <v>43578.658333333333</v>
      </c>
      <c r="E50" s="15" t="s">
        <v>109</v>
      </c>
      <c r="F50" s="15" t="s">
        <v>6</v>
      </c>
      <c r="G50" s="15"/>
      <c r="H50" s="15">
        <v>25</v>
      </c>
      <c r="I50" s="15">
        <v>25</v>
      </c>
    </row>
    <row r="51" spans="3:9">
      <c r="C51" s="15" t="s">
        <v>58</v>
      </c>
      <c r="D51" s="16">
        <v>43578.660416666666</v>
      </c>
      <c r="E51" s="15" t="s">
        <v>109</v>
      </c>
      <c r="F51" s="15" t="s">
        <v>105</v>
      </c>
      <c r="G51" s="15"/>
      <c r="H51" s="15">
        <v>5</v>
      </c>
      <c r="I51" s="15">
        <v>30</v>
      </c>
    </row>
    <row r="52" spans="3:9">
      <c r="C52" s="15" t="s">
        <v>59</v>
      </c>
      <c r="D52" s="16">
        <v>43578.664583333331</v>
      </c>
      <c r="E52" s="15" t="s">
        <v>109</v>
      </c>
      <c r="F52" s="15" t="s">
        <v>104</v>
      </c>
      <c r="G52" s="15">
        <v>-5</v>
      </c>
      <c r="H52" s="15"/>
      <c r="I52" s="15">
        <v>25</v>
      </c>
    </row>
    <row r="53" spans="3:9">
      <c r="C53" s="15" t="s">
        <v>60</v>
      </c>
      <c r="D53" s="16">
        <v>43578.664733796293</v>
      </c>
      <c r="E53" s="15" t="s">
        <v>109</v>
      </c>
      <c r="F53" s="15" t="s">
        <v>105</v>
      </c>
      <c r="G53" s="15"/>
      <c r="H53" s="15">
        <v>11.25</v>
      </c>
      <c r="I53" s="15">
        <v>36.25</v>
      </c>
    </row>
    <row r="54" spans="3:9">
      <c r="C54" s="15" t="s">
        <v>61</v>
      </c>
      <c r="D54" s="16">
        <v>43582.335416666669</v>
      </c>
      <c r="E54" s="15" t="s">
        <v>109</v>
      </c>
      <c r="F54" s="15" t="s">
        <v>104</v>
      </c>
      <c r="G54" s="15">
        <v>-5</v>
      </c>
      <c r="H54" s="15"/>
      <c r="I54" s="15">
        <v>31.25</v>
      </c>
    </row>
    <row r="55" spans="3:9">
      <c r="C55" s="15" t="s">
        <v>62</v>
      </c>
      <c r="D55" s="16">
        <v>43582.335578703707</v>
      </c>
      <c r="E55" s="15" t="s">
        <v>109</v>
      </c>
      <c r="F55" s="15" t="s">
        <v>105</v>
      </c>
      <c r="G55" s="15"/>
      <c r="H55" s="15">
        <v>11</v>
      </c>
      <c r="I55" s="15">
        <v>42.25</v>
      </c>
    </row>
    <row r="56" spans="3:9">
      <c r="C56" s="15" t="s">
        <v>63</v>
      </c>
      <c r="D56" s="16">
        <v>43585.730497685188</v>
      </c>
      <c r="E56" s="15" t="s">
        <v>109</v>
      </c>
      <c r="F56" s="15" t="s">
        <v>104</v>
      </c>
      <c r="G56" s="15">
        <v>-25</v>
      </c>
      <c r="H56" s="15"/>
      <c r="I56" s="15">
        <v>17.25</v>
      </c>
    </row>
    <row r="57" spans="3:9">
      <c r="C57" s="15" t="s">
        <v>64</v>
      </c>
      <c r="D57" s="16">
        <v>43585.73333333333</v>
      </c>
      <c r="E57" s="15" t="s">
        <v>109</v>
      </c>
      <c r="F57" s="15" t="s">
        <v>105</v>
      </c>
      <c r="G57" s="15"/>
      <c r="H57" s="15">
        <v>5</v>
      </c>
      <c r="I57" s="15">
        <v>22.25</v>
      </c>
    </row>
    <row r="58" spans="3:9">
      <c r="C58" s="15" t="s">
        <v>65</v>
      </c>
      <c r="D58" s="16">
        <v>43587.000474537039</v>
      </c>
      <c r="E58" s="15" t="s">
        <v>109</v>
      </c>
      <c r="F58" s="15" t="s">
        <v>104</v>
      </c>
      <c r="G58" s="15">
        <v>-5</v>
      </c>
      <c r="H58" s="15"/>
      <c r="I58" s="15">
        <v>17.25</v>
      </c>
    </row>
    <row r="59" spans="3:9">
      <c r="C59" s="15" t="s">
        <v>66</v>
      </c>
      <c r="D59" s="16">
        <v>43600.033333333333</v>
      </c>
      <c r="E59" s="15" t="s">
        <v>109</v>
      </c>
      <c r="F59" s="15" t="s">
        <v>104</v>
      </c>
      <c r="G59" s="15">
        <v>-10</v>
      </c>
      <c r="H59" s="15"/>
      <c r="I59" s="15">
        <v>7.25</v>
      </c>
    </row>
    <row r="60" spans="3:9">
      <c r="C60" s="15" t="s">
        <v>67</v>
      </c>
      <c r="D60" s="16">
        <v>43604.830555555556</v>
      </c>
      <c r="E60" s="15" t="s">
        <v>109</v>
      </c>
      <c r="F60" s="15" t="s">
        <v>105</v>
      </c>
      <c r="G60" s="15"/>
      <c r="H60" s="15">
        <v>24.46</v>
      </c>
      <c r="I60" s="15">
        <v>31.71</v>
      </c>
    </row>
    <row r="61" spans="3:9">
      <c r="C61" s="15" t="s">
        <v>68</v>
      </c>
      <c r="D61" s="16">
        <v>43605.636412037034</v>
      </c>
      <c r="E61" s="15" t="s">
        <v>109</v>
      </c>
      <c r="F61" s="15" t="s">
        <v>104</v>
      </c>
      <c r="G61" s="15">
        <v>-7</v>
      </c>
      <c r="H61" s="15"/>
      <c r="I61" s="15">
        <v>24.71</v>
      </c>
    </row>
    <row r="62" spans="3:9">
      <c r="C62" s="15" t="s">
        <v>69</v>
      </c>
      <c r="D62" s="16">
        <v>43607.332673611112</v>
      </c>
      <c r="E62" s="15" t="s">
        <v>109</v>
      </c>
      <c r="F62" s="15" t="s">
        <v>104</v>
      </c>
      <c r="G62" s="15">
        <v>-20</v>
      </c>
      <c r="H62" s="15"/>
      <c r="I62" s="15">
        <v>4.7100000000000009</v>
      </c>
    </row>
    <row r="63" spans="3:9">
      <c r="C63" s="15" t="s">
        <v>70</v>
      </c>
      <c r="D63" s="16">
        <v>43666.467361111114</v>
      </c>
      <c r="E63" s="15" t="s">
        <v>109</v>
      </c>
      <c r="F63" s="15" t="s">
        <v>6</v>
      </c>
      <c r="G63" s="15"/>
      <c r="H63" s="15">
        <v>100</v>
      </c>
      <c r="I63" s="15">
        <v>104.71000000000001</v>
      </c>
    </row>
    <row r="64" spans="3:9">
      <c r="C64" s="15" t="s">
        <v>71</v>
      </c>
      <c r="D64" s="16">
        <v>43666.46875</v>
      </c>
      <c r="E64" s="15" t="s">
        <v>109</v>
      </c>
      <c r="F64" s="15" t="s">
        <v>104</v>
      </c>
      <c r="G64" s="15">
        <v>-100</v>
      </c>
      <c r="H64" s="15"/>
      <c r="I64" s="15">
        <v>4.710000000000008</v>
      </c>
    </row>
    <row r="65" spans="3:9">
      <c r="C65" s="15" t="s">
        <v>72</v>
      </c>
      <c r="D65" s="16">
        <v>43666.469398148147</v>
      </c>
      <c r="E65" s="15" t="s">
        <v>109</v>
      </c>
      <c r="F65" s="15" t="s">
        <v>105</v>
      </c>
      <c r="G65" s="15"/>
      <c r="H65" s="15">
        <v>925</v>
      </c>
      <c r="I65" s="15">
        <v>929.71</v>
      </c>
    </row>
    <row r="66" spans="3:9">
      <c r="C66" s="15" t="s">
        <v>73</v>
      </c>
      <c r="D66" s="16">
        <v>43666.777083333334</v>
      </c>
      <c r="E66" s="15" t="s">
        <v>109</v>
      </c>
      <c r="F66" s="15" t="s">
        <v>7</v>
      </c>
      <c r="G66" s="15">
        <v>-650</v>
      </c>
      <c r="H66" s="15"/>
      <c r="I66" s="15">
        <v>279.71000000000004</v>
      </c>
    </row>
    <row r="67" spans="3:9">
      <c r="C67" s="15" t="s">
        <v>74</v>
      </c>
      <c r="D67" s="16">
        <v>43671.64166666667</v>
      </c>
      <c r="E67" s="15" t="s">
        <v>109</v>
      </c>
      <c r="F67" s="15" t="s">
        <v>7</v>
      </c>
      <c r="G67" s="15">
        <v>-270</v>
      </c>
      <c r="H67" s="15"/>
      <c r="I67" s="15">
        <v>9.7100000000000364</v>
      </c>
    </row>
    <row r="68" spans="3:9">
      <c r="C68" s="15" t="s">
        <v>75</v>
      </c>
      <c r="D68" s="16">
        <v>43598.410196759258</v>
      </c>
      <c r="E68" s="15" t="s">
        <v>103</v>
      </c>
      <c r="F68" s="15" t="s">
        <v>9</v>
      </c>
      <c r="G68" s="15"/>
      <c r="H68" s="15">
        <v>100</v>
      </c>
      <c r="I68" s="15">
        <v>100</v>
      </c>
    </row>
    <row r="69" spans="3:9">
      <c r="C69" s="15" t="s">
        <v>76</v>
      </c>
      <c r="D69" s="16">
        <v>43605.602060185185</v>
      </c>
      <c r="E69" s="15" t="s">
        <v>103</v>
      </c>
      <c r="F69" s="15" t="s">
        <v>104</v>
      </c>
      <c r="G69" s="15">
        <v>-3</v>
      </c>
      <c r="H69" s="15"/>
      <c r="I69" s="15">
        <v>97</v>
      </c>
    </row>
    <row r="70" spans="3:9">
      <c r="C70" s="15" t="s">
        <v>77</v>
      </c>
      <c r="D70" s="16">
        <v>43617.003645833334</v>
      </c>
      <c r="E70" s="15" t="s">
        <v>103</v>
      </c>
      <c r="F70" s="15" t="s">
        <v>105</v>
      </c>
      <c r="G70" s="15"/>
      <c r="H70" s="15">
        <v>32.270000000000003</v>
      </c>
      <c r="I70" s="15">
        <v>129.27000000000001</v>
      </c>
    </row>
    <row r="71" spans="3:9">
      <c r="C71" s="15" t="s">
        <v>78</v>
      </c>
      <c r="D71" s="16">
        <v>43636.721053240741</v>
      </c>
      <c r="E71" s="15" t="s">
        <v>103</v>
      </c>
      <c r="F71" s="15" t="s">
        <v>10</v>
      </c>
      <c r="G71" s="15"/>
      <c r="H71" s="15">
        <v>5</v>
      </c>
      <c r="I71" s="15">
        <v>134.27000000000001</v>
      </c>
    </row>
    <row r="72" spans="3:9">
      <c r="C72" s="15" t="s">
        <v>79</v>
      </c>
      <c r="D72" s="16">
        <v>43636.723425925928</v>
      </c>
      <c r="E72" s="15" t="s">
        <v>103</v>
      </c>
      <c r="F72" s="15" t="s">
        <v>104</v>
      </c>
      <c r="G72" s="15">
        <v>-20</v>
      </c>
      <c r="H72" s="15"/>
      <c r="I72" s="15">
        <v>114.27000000000001</v>
      </c>
    </row>
    <row r="73" spans="3:9">
      <c r="C73" s="15" t="s">
        <v>80</v>
      </c>
      <c r="D73" s="16">
        <v>43639.875069444446</v>
      </c>
      <c r="E73" s="15" t="s">
        <v>103</v>
      </c>
      <c r="F73" s="15" t="s">
        <v>105</v>
      </c>
      <c r="G73" s="15"/>
      <c r="H73" s="15">
        <v>5.08</v>
      </c>
      <c r="I73" s="15">
        <v>119.35000000000001</v>
      </c>
    </row>
    <row r="74" spans="3:9">
      <c r="C74" s="15" t="s">
        <v>81</v>
      </c>
      <c r="D74" s="16">
        <v>43641.474803240744</v>
      </c>
      <c r="E74" s="15" t="s">
        <v>103</v>
      </c>
      <c r="F74" s="15" t="s">
        <v>104</v>
      </c>
      <c r="G74" s="15">
        <v>-10</v>
      </c>
      <c r="H74" s="15"/>
      <c r="I74" s="15">
        <v>109.35000000000001</v>
      </c>
    </row>
    <row r="75" spans="3:9">
      <c r="C75" s="15" t="s">
        <v>82</v>
      </c>
      <c r="D75" s="16">
        <v>43643.000231481485</v>
      </c>
      <c r="E75" s="15" t="s">
        <v>103</v>
      </c>
      <c r="F75" s="15" t="s">
        <v>105</v>
      </c>
      <c r="G75" s="15"/>
      <c r="H75" s="15">
        <v>67.73</v>
      </c>
      <c r="I75" s="15">
        <v>177.08</v>
      </c>
    </row>
    <row r="76" spans="3:9">
      <c r="C76" s="15" t="s">
        <v>83</v>
      </c>
      <c r="D76" s="16">
        <v>43643.000254629631</v>
      </c>
      <c r="E76" s="15" t="s">
        <v>103</v>
      </c>
      <c r="F76" s="15" t="s">
        <v>105</v>
      </c>
      <c r="G76" s="15"/>
      <c r="H76" s="15">
        <v>17.64</v>
      </c>
      <c r="I76" s="15">
        <v>194.72000000000003</v>
      </c>
    </row>
    <row r="77" spans="3:9">
      <c r="C77" s="15" t="s">
        <v>84</v>
      </c>
      <c r="D77" s="16">
        <v>43647.468275462961</v>
      </c>
      <c r="E77" s="15" t="s">
        <v>103</v>
      </c>
      <c r="F77" s="15" t="s">
        <v>11</v>
      </c>
      <c r="G77" s="15">
        <v>-100</v>
      </c>
      <c r="H77" s="15"/>
      <c r="I77" s="15">
        <v>94.720000000000027</v>
      </c>
    </row>
    <row r="78" spans="3:9">
      <c r="C78" s="15" t="s">
        <v>85</v>
      </c>
      <c r="D78" s="16">
        <v>43654.53502314815</v>
      </c>
      <c r="E78" s="15" t="s">
        <v>103</v>
      </c>
      <c r="F78" s="15" t="s">
        <v>104</v>
      </c>
      <c r="G78" s="15">
        <v>-50</v>
      </c>
      <c r="H78" s="15"/>
      <c r="I78" s="15">
        <v>44.720000000000027</v>
      </c>
    </row>
    <row r="79" spans="3:9">
      <c r="C79" s="15" t="s">
        <v>86</v>
      </c>
      <c r="D79" s="16">
        <v>43654.750092592592</v>
      </c>
      <c r="E79" s="15" t="s">
        <v>103</v>
      </c>
      <c r="F79" s="15" t="s">
        <v>105</v>
      </c>
      <c r="G79" s="15"/>
      <c r="H79" s="15">
        <v>59.5</v>
      </c>
      <c r="I79" s="15">
        <v>104.22000000000003</v>
      </c>
    </row>
    <row r="80" spans="3:9">
      <c r="C80" s="15" t="s">
        <v>87</v>
      </c>
      <c r="D80" s="16">
        <v>43663.412731481483</v>
      </c>
      <c r="E80" s="15" t="s">
        <v>103</v>
      </c>
      <c r="F80" s="15" t="s">
        <v>104</v>
      </c>
      <c r="G80" s="15">
        <v>-5</v>
      </c>
      <c r="H80" s="15"/>
      <c r="I80" s="15">
        <v>99.220000000000027</v>
      </c>
    </row>
    <row r="81" spans="3:9">
      <c r="C81" s="15" t="s">
        <v>88</v>
      </c>
      <c r="D81" s="16">
        <v>43666.789849537039</v>
      </c>
      <c r="E81" s="15" t="s">
        <v>103</v>
      </c>
      <c r="F81" s="15" t="s">
        <v>11</v>
      </c>
      <c r="G81" s="15">
        <v>-50</v>
      </c>
      <c r="H81" s="15"/>
      <c r="I81" s="15">
        <v>49.220000000000027</v>
      </c>
    </row>
    <row r="82" spans="3:9">
      <c r="C82" s="15" t="s">
        <v>89</v>
      </c>
      <c r="D82" s="16">
        <v>43723.278668981482</v>
      </c>
      <c r="E82" s="15" t="s">
        <v>103</v>
      </c>
      <c r="F82" s="15" t="s">
        <v>104</v>
      </c>
      <c r="G82" s="15">
        <v>-49</v>
      </c>
      <c r="H82" s="15"/>
      <c r="I82" s="15">
        <v>0.22000000000002728</v>
      </c>
    </row>
    <row r="83" spans="3:9">
      <c r="C83" s="15" t="s">
        <v>90</v>
      </c>
      <c r="D83" s="16">
        <v>43723.716192129628</v>
      </c>
      <c r="E83" s="15" t="s">
        <v>103</v>
      </c>
      <c r="F83" s="15" t="s">
        <v>105</v>
      </c>
      <c r="G83" s="15"/>
      <c r="H83" s="15">
        <v>117.6</v>
      </c>
      <c r="I83" s="15">
        <v>117.82000000000002</v>
      </c>
    </row>
    <row r="84" spans="3:9">
      <c r="C84" s="15" t="s">
        <v>91</v>
      </c>
      <c r="D84" s="16">
        <v>43723.953449074077</v>
      </c>
      <c r="E84" s="15" t="s">
        <v>103</v>
      </c>
      <c r="F84" s="15" t="s">
        <v>105</v>
      </c>
      <c r="G84" s="15"/>
      <c r="H84" s="15">
        <v>9.15</v>
      </c>
      <c r="I84" s="15">
        <v>126.97000000000003</v>
      </c>
    </row>
    <row r="85" spans="3:9">
      <c r="C85" s="15" t="s">
        <v>92</v>
      </c>
      <c r="D85" s="16">
        <v>43725.782083333332</v>
      </c>
      <c r="E85" s="15" t="s">
        <v>103</v>
      </c>
      <c r="F85" s="15" t="s">
        <v>104</v>
      </c>
      <c r="G85" s="15">
        <v>-10</v>
      </c>
      <c r="H85" s="15"/>
      <c r="I85" s="15">
        <v>116.97000000000003</v>
      </c>
    </row>
    <row r="86" spans="3:9">
      <c r="C86" s="15" t="s">
        <v>93</v>
      </c>
      <c r="D86" s="16">
        <v>43725.971145833333</v>
      </c>
      <c r="E86" s="15" t="s">
        <v>103</v>
      </c>
      <c r="F86" s="15" t="s">
        <v>105</v>
      </c>
      <c r="G86" s="15"/>
      <c r="H86" s="15">
        <v>31</v>
      </c>
      <c r="I86" s="15">
        <v>147.97000000000003</v>
      </c>
    </row>
    <row r="87" spans="3:9">
      <c r="C87" s="15" t="s">
        <v>94</v>
      </c>
      <c r="D87" s="16">
        <v>43730.670335648145</v>
      </c>
      <c r="E87" s="15" t="s">
        <v>103</v>
      </c>
      <c r="F87" s="15" t="s">
        <v>105</v>
      </c>
      <c r="G87" s="15"/>
      <c r="H87" s="15">
        <v>13.06</v>
      </c>
      <c r="I87" s="15">
        <v>161.03000000000003</v>
      </c>
    </row>
    <row r="88" spans="3:9">
      <c r="C88" s="15" t="s">
        <v>95</v>
      </c>
      <c r="D88" s="16">
        <v>43738.724502314813</v>
      </c>
      <c r="E88" s="15" t="s">
        <v>103</v>
      </c>
      <c r="F88" s="15" t="s">
        <v>10</v>
      </c>
      <c r="G88" s="15"/>
      <c r="H88" s="15">
        <v>10</v>
      </c>
      <c r="I88" s="15">
        <v>171.03000000000003</v>
      </c>
    </row>
    <row r="89" spans="3:9">
      <c r="C89" s="15" t="s">
        <v>96</v>
      </c>
      <c r="D89" s="16">
        <v>43742.7028125</v>
      </c>
      <c r="E89" s="15" t="s">
        <v>103</v>
      </c>
      <c r="F89" s="15" t="s">
        <v>104</v>
      </c>
      <c r="G89" s="15">
        <v>-20</v>
      </c>
      <c r="H89" s="15"/>
      <c r="I89" s="15">
        <v>151.03000000000003</v>
      </c>
    </row>
    <row r="90" spans="3:9">
      <c r="C90" s="15" t="s">
        <v>97</v>
      </c>
      <c r="D90" s="16">
        <v>43743.857997685183</v>
      </c>
      <c r="E90" s="15" t="s">
        <v>103</v>
      </c>
      <c r="F90" s="15" t="s">
        <v>105</v>
      </c>
      <c r="G90" s="15"/>
      <c r="H90" s="15">
        <v>77</v>
      </c>
      <c r="I90" s="15">
        <v>228.03000000000003</v>
      </c>
    </row>
    <row r="91" spans="3:9">
      <c r="C91" s="15" t="s">
        <v>98</v>
      </c>
      <c r="D91" s="16">
        <v>43752.80195601852</v>
      </c>
      <c r="E91" s="15" t="s">
        <v>103</v>
      </c>
      <c r="F91" s="15" t="s">
        <v>10</v>
      </c>
      <c r="G91" s="15"/>
      <c r="H91" s="15">
        <v>10</v>
      </c>
      <c r="I91" s="15">
        <v>238.03000000000003</v>
      </c>
    </row>
    <row r="92" spans="3:9">
      <c r="C92" s="15" t="s">
        <v>99</v>
      </c>
      <c r="D92" s="16">
        <v>43647.745138888888</v>
      </c>
      <c r="E92" s="15" t="s">
        <v>106</v>
      </c>
      <c r="F92" s="15" t="s">
        <v>9</v>
      </c>
      <c r="G92" s="15"/>
      <c r="H92" s="15">
        <v>30</v>
      </c>
      <c r="I92" s="15">
        <v>30</v>
      </c>
    </row>
    <row r="93" spans="3:9">
      <c r="C93" s="15" t="s">
        <v>100</v>
      </c>
      <c r="D93" s="16">
        <v>43647</v>
      </c>
      <c r="E93" s="15" t="s">
        <v>106</v>
      </c>
      <c r="F93" s="15" t="s">
        <v>105</v>
      </c>
      <c r="G93" s="15"/>
      <c r="H93" s="15">
        <v>30</v>
      </c>
      <c r="I93" s="15">
        <v>60</v>
      </c>
    </row>
    <row r="94" spans="3:9">
      <c r="C94" s="15" t="s">
        <v>110</v>
      </c>
      <c r="D94" s="16">
        <v>43648.463194444441</v>
      </c>
      <c r="E94" s="15" t="s">
        <v>106</v>
      </c>
      <c r="F94" s="15" t="s">
        <v>107</v>
      </c>
      <c r="G94" s="15">
        <v>-30</v>
      </c>
      <c r="H94" s="15"/>
      <c r="I94" s="15">
        <v>30</v>
      </c>
    </row>
    <row r="95" spans="3:9">
      <c r="C95" s="15" t="s">
        <v>101</v>
      </c>
      <c r="D95" s="16">
        <v>43661.756574074076</v>
      </c>
      <c r="E95" s="15" t="s">
        <v>106</v>
      </c>
      <c r="F95" s="15" t="s">
        <v>107</v>
      </c>
      <c r="G95" s="15">
        <v>-20</v>
      </c>
      <c r="H95" s="15"/>
      <c r="I95" s="15">
        <v>10</v>
      </c>
    </row>
    <row r="96" spans="3:9">
      <c r="C96" s="15" t="s">
        <v>102</v>
      </c>
      <c r="D96" s="16">
        <v>43663.428240740737</v>
      </c>
      <c r="E96" s="15" t="s">
        <v>106</v>
      </c>
      <c r="F96" s="15" t="s">
        <v>107</v>
      </c>
      <c r="G96" s="15">
        <v>-10</v>
      </c>
      <c r="H96" s="15"/>
      <c r="I96" s="15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UTENTE_1</vt:lpstr>
      <vt:lpstr>UTENTE_2</vt:lpstr>
      <vt:lpstr>UTENTE_3</vt:lpstr>
      <vt:lpstr>UTENTE_4</vt:lpstr>
      <vt:lpstr>Tabella_unica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2019-10-16T20:25:29Z</dcterms:created>
  <dcterms:modified xsi:type="dcterms:W3CDTF">2019-10-18T17:13:58Z</dcterms:modified>
</cp:coreProperties>
</file>