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U\Downloads\"/>
    </mc:Choice>
  </mc:AlternateContent>
  <bookViews>
    <workbookView xWindow="0" yWindow="450" windowWidth="11895" windowHeight="8910"/>
  </bookViews>
  <sheets>
    <sheet name="calcolo irpe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<sst xmlns="http://schemas.openxmlformats.org/spreadsheetml/2006/main" count="10" uniqueCount="7">
  <si>
    <t xml:space="preserve"> </t>
  </si>
  <si>
    <t xml:space="preserve"> Irpef</t>
  </si>
  <si>
    <t>R. Imponibile</t>
  </si>
  <si>
    <t>Reddito Imponibile</t>
  </si>
  <si>
    <t>dal 2024</t>
  </si>
  <si>
    <t>fino all'anno 2023</t>
  </si>
  <si>
    <t>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</si>
</sst>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_-[$€-410]\ * #,##0_-;\-[$€-410]\ * #,##0_-;_-[$€-410]\ * &quot;-&quot;??_-;_-@_-"/>
    <numFmt numFmtId="166" formatCode="_-&quot;€&quot;\ * #,##0_-;\-&quot;€&quot;\ * #,##0_-;_-&quot;€&quot;\ * &quot;-&quot;??_-;_-@_-"/>
  </numFmts>
  <fonts count="6" x14ac:knownFonts="1">
    <font>
      <sz val="10"/>
      <color indexed="8"/>
      <name val="Arial"/>
    </font>
    <font>
      <sz val="10"/>
      <color indexed="8"/>
      <name val="Arial"/>
    </font>
    <font>
      <sz val="12"/>
      <color indexed="8"/>
      <name val="Arial"/>
    </font>
    <font>
      <sz val="12"/>
      <color indexed="8"/>
      <name val="Calibri"/>
    </font>
    <font>
      <sz val="9"/>
      <color indexed="8"/>
      <name val="Arial"/>
    </font>
    <font>
      <b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47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3" fillId="0" borderId="1" xfId="0" applyNumberFormat="1" applyFont="1" applyBorder="1"/>
    <xf numFmtId="165" fontId="0" fillId="0" borderId="0" xfId="0" applyNumberFormat="1"/>
    <xf numFmtId="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6" fontId="2" fillId="0" borderId="1" xfId="0" applyNumberFormat="1" applyFont="1" applyBorder="1"/>
    <xf numFmtId="164" fontId="0" fillId="0" borderId="1" xfId="0" applyNumberFormat="1" applyBorder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/>
    <xf numFmtId="165" fontId="2" fillId="0" borderId="1" xfId="0" applyNumberFormat="1" applyFont="1" applyBorder="1"/>
    <xf numFmtId="0" fontId="4" fillId="0" borderId="0" xfId="0" applyFont="1"/>
    <xf numFmtId="165" fontId="4" fillId="0" borderId="0" xfId="0" applyNumberFormat="1" applyFont="1"/>
    <xf numFmtId="166" fontId="4" fillId="0" borderId="0" xfId="0" applyNumberFormat="1" applyFont="1"/>
    <xf numFmtId="44" fontId="4" fillId="0" borderId="0" xfId="0" applyNumberFormat="1" applyFont="1"/>
    <xf numFmtId="0" fontId="5" fillId="0" borderId="0" xfId="0" applyFont="1"/>
    <xf numFmtId="1" fontId="5" fillId="0" borderId="0" xfId="0" applyNumberFormat="1" applyFont="1"/>
    <xf numFmtId="0" fontId="4" fillId="3" borderId="0" xfId="0" applyFont="1" applyFill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58769</xdr:colOff>
      <xdr:row>10</xdr:row>
      <xdr:rowOff>36723</xdr:rowOff>
    </xdr:from>
    <xdr:to>
      <xdr:col>12</xdr:col>
      <xdr:colOff>429230</xdr:colOff>
      <xdr:row>21</xdr:row>
      <xdr:rowOff>154335</xdr:rowOff>
    </xdr:to>
    <xdr:pic>
      <xdr:nvPicPr>
        <xdr:cNvPr id="1025" name="Immagin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2150" y="2390775"/>
          <a:ext cx="5057775" cy="2514600"/>
        </a:xfrm>
        <a:prstGeom prst="rect">
          <a:avLst/>
        </a:prstGeom>
        <a:ln w="25400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6"/>
  <sheetViews>
    <sheetView tabSelected="1" zoomScale="130" zoomScaleNormal="130" workbookViewId="0">
      <selection activeCell="J5" sqref="J5"/>
    </sheetView>
  </sheetViews>
  <sheetFormatPr defaultRowHeight="12.75" x14ac:dyDescent="0.25"/>
  <cols>
    <col min="1" max="1" width="2.7109375" customWidth="1"/>
    <col min="2" max="2" width="14.42578125" customWidth="1"/>
    <col min="3" max="3" width="14.85546875" customWidth="1"/>
    <col min="4" max="4" width="5.85546875" style="7" bestFit="1" customWidth="1"/>
    <col min="5" max="5" width="11.85546875" bestFit="1" customWidth="1"/>
    <col min="6" max="6" width="11.1328125" customWidth="1"/>
    <col min="7" max="7" width="5" customWidth="1"/>
    <col min="8" max="8" width="11.1328125" style="14" customWidth="1"/>
    <col min="9" max="9" width="13.1328125" style="14" customWidth="1"/>
    <col min="10" max="10" width="12.5703125" customWidth="1"/>
    <col min="11" max="19" width="7.85546875" customWidth="1"/>
  </cols>
  <sheetData>
    <row r="1" spans="2:11" x14ac:dyDescent="0.25">
      <c r="F1" s="14"/>
      <c r="G1" s="20"/>
    </row>
    <row r="2" spans="2:11" x14ac:dyDescent="0.25">
      <c r="B2" s="12" t="s">
        <v>3</v>
      </c>
      <c r="C2" s="7" t="s">
        <v>5</v>
      </c>
      <c r="F2" s="14"/>
      <c r="G2" s="20"/>
      <c r="H2" s="21" t="s">
        <v>4</v>
      </c>
      <c r="J2" s="12" t="s">
        <v>2</v>
      </c>
    </row>
    <row r="3" spans="2:11" s="2" customFormat="1" ht="14.4" x14ac:dyDescent="0.25">
      <c r="B3" s="13">
        <v>51000</v>
      </c>
      <c r="D3" s="3"/>
      <c r="F3" s="14"/>
      <c r="G3" s="20"/>
      <c r="H3" s="14"/>
      <c r="I3" s="14"/>
      <c r="J3" s="13">
        <v>28000</v>
      </c>
    </row>
    <row r="4" spans="2:11" s="2" customFormat="1" ht="15" x14ac:dyDescent="0.25">
      <c r="B4"/>
      <c r="D4" s="3"/>
      <c r="E4" s="11" t="s">
        <v>1</v>
      </c>
      <c r="F4" s="14"/>
      <c r="G4" s="20"/>
      <c r="H4" s="15"/>
      <c r="I4" s="16"/>
      <c r="J4" t="s">
        <v>0</v>
      </c>
    </row>
    <row r="5" spans="2:11" s="2" customFormat="1" ht="15" x14ac:dyDescent="0.25">
      <c r="B5" s="8">
        <v>0</v>
      </c>
      <c r="C5" s="8">
        <v>15000</v>
      </c>
      <c r="D5" s="6">
        <v>0.23</v>
      </c>
      <c r="E5" s="9">
        <f>IF(B3&gt;C5,C5*D5,B3*D5)</f>
        <v>3450</v>
      </c>
      <c r="F5" s="16">
        <f>IF(D5*MEDIAN($B$3-C4,0,C5-C4)&gt;0,D5*MEDIAN($B$3-C4,0,C5-C4),"-")</f>
        <v>3450</v>
      </c>
      <c r="G5" s="20"/>
      <c r="H5" s="6">
        <v>0.23</v>
      </c>
      <c r="I5" s="16">
        <v>28000</v>
      </c>
      <c r="J5" s="18">
        <f>IF($J$3&lt;=I5,$J$3*0.23,"")</f>
        <v>6440</v>
      </c>
      <c r="K5">
        <f>IF(H5*MEDIAN($J$3-I4,0,I5-I4)&gt;0,H5*MEDIAN($J$3-I4,0,I5-I4),"-")</f>
        <v>6440</v>
      </c>
    </row>
    <row r="6" spans="2:11" s="2" customFormat="1" ht="15" x14ac:dyDescent="0.25">
      <c r="B6" s="8">
        <v>15000.01</v>
      </c>
      <c r="C6" s="8">
        <v>28000</v>
      </c>
      <c r="D6" s="6">
        <v>0.27</v>
      </c>
      <c r="E6" s="9">
        <f>IF(B3&gt;C6,(C6-B6)*D6,IF(B3&lt;B6,0,(B3-B6)*D6))</f>
        <v>3509.9973</v>
      </c>
      <c r="F6" s="16">
        <f>IF(D6*MEDIAN($B$3-C5,0,C6-C5)&gt;0,D6*MEDIAN($B$3-C5,0,C6-C5),"-")</f>
        <v>3510</v>
      </c>
      <c r="G6" s="20"/>
      <c r="H6" s="6">
        <v>0.35</v>
      </c>
      <c r="I6" s="16">
        <v>50000</v>
      </c>
      <c r="J6" s="18" t="str">
        <f>IF((AND($J$3&gt;I5,$J$3&lt;I7)),6440+($J$3-I5)*0.35,"")</f>
        <v/>
      </c>
      <c r="K6"/>
    </row>
    <row r="7" spans="2:11" s="2" customFormat="1" ht="15" x14ac:dyDescent="0.25">
      <c r="B7" s="8">
        <v>28000.01</v>
      </c>
      <c r="C7" s="8">
        <v>55000</v>
      </c>
      <c r="D7" s="6">
        <v>0.38</v>
      </c>
      <c r="E7" s="9">
        <f>IF(B3&gt;C7,(C7-B7)*D7,IF(B3&lt;B7,0,(B3-B7)*D7))</f>
        <v>8739.9962</v>
      </c>
      <c r="F7" s="16">
        <f>IF(D7*MEDIAN($B$3-C6,0,C7-C6)&gt;0,D7*MEDIAN($B$3-C6,0,C7-C6),"-")</f>
        <v>8740</v>
      </c>
      <c r="G7" s="20"/>
      <c r="H7" s="6">
        <v>0.43</v>
      </c>
      <c r="I7" s="16">
        <v>50000</v>
      </c>
      <c r="J7" s="19" t="str">
        <f>IF($J$3&gt;=I7,14140+($J$3-I7)*0.43,"")</f>
        <v/>
      </c>
      <c r="K7"/>
    </row>
    <row r="8" spans="2:11" s="2" customFormat="1" ht="15" x14ac:dyDescent="0.25">
      <c r="B8" s="8">
        <v>55000.01</v>
      </c>
      <c r="C8" s="8">
        <v>75000.01</v>
      </c>
      <c r="D8" s="6">
        <v>0.41</v>
      </c>
      <c r="E8" s="9">
        <f>IF(B3&gt;C8,(C8-B8)*D8,IF(B3&lt;B8,0,(B3-B8)*D8))</f>
        <v>0</v>
      </c>
      <c r="F8" s="16" t="str">
        <f>IF(D8*MEDIAN($B$3-C7,0,C8-C7)&gt;0,D8*MEDIAN($B$3-C7,0,C8-C7),"-")</f>
        <v>-</v>
      </c>
      <c r="G8" s="20"/>
      <c r="H8" s="14"/>
      <c r="I8" s="16"/>
    </row>
    <row r="9" spans="2:11" s="2" customFormat="1" ht="15" x14ac:dyDescent="0.25">
      <c r="B9" s="8">
        <v>75000.01</v>
      </c>
      <c r="C9" s="8">
        <v>99999</v>
      </c>
      <c r="D9" s="6">
        <v>0.43</v>
      </c>
      <c r="E9" s="9">
        <f>IF(B3&gt;B9,(B3-B9)*D9,0)</f>
        <v>0</v>
      </c>
      <c r="F9" s="16" t="str">
        <f>IF(D9*MEDIAN($B$3-C8,0,C9-C8)&gt;0,D9*MEDIAN($B$3-C8,0,C9-C8),"-")</f>
        <v>-</v>
      </c>
      <c r="G9" s="20"/>
      <c r="H9" s="14"/>
      <c r="I9" s="16"/>
      <c r="J9" t="s">
        <v>0</v>
      </c>
    </row>
    <row r="10" spans="2:11" x14ac:dyDescent="0.25">
      <c r="E10" s="1"/>
      <c r="F10" s="14"/>
      <c r="G10" s="20"/>
    </row>
    <row r="11" spans="2:11" ht="15.75" x14ac:dyDescent="0.25">
      <c r="D11" s="10" t="s">
        <v>6</v>
      </c>
      <c r="E11" s="4">
        <f>SUM(E5:E9)</f>
        <v>15699.9935</v>
      </c>
      <c r="F11" s="14"/>
      <c r="G11" s="20" t="s">
        <v>0</v>
      </c>
    </row>
    <row r="12" spans="2:11" x14ac:dyDescent="0.25">
      <c r="E12" s="5"/>
      <c r="F12" s="14"/>
      <c r="G12" s="14"/>
    </row>
    <row r="13" spans="2:11" x14ac:dyDescent="0.25">
      <c r="C13" s="1"/>
      <c r="E13" s="5"/>
      <c r="F13" s="14"/>
      <c r="G13" s="14"/>
    </row>
    <row r="14" spans="2:11" x14ac:dyDescent="0.25">
      <c r="F14" s="14"/>
      <c r="G14" s="14"/>
      <c r="H14" s="17"/>
    </row>
    <row r="16" spans="2:11" x14ac:dyDescent="0.25">
      <c r="E16" t="s">
        <v>0</v>
      </c>
    </row>
  </sheetData>
  <dataValidations count="1">
    <dataValidation type="none" allowBlank="1" showInputMessage="1" showErrorMessage="1" promptTitle="Calcolo IRPEF" prompt="inserire un reddito imponibile" sqref="B3 J3">
      <formula1/>
    </dataValidation>
  </dataValidations>
  <pageMargins left="0.7" right="0.7" top="0.75" bottom="0.75" header="0.3" footer="0.3"/>
  <pageSetup paperSize="9" pageOrder="overThenDown" scale="10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calcolo irpef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PCU</cp:lastModifiedBy>
  <cp:lastPrinted>2012-06-06T13:21:30Z</cp:lastPrinted>
  <dcterms:created xsi:type="dcterms:W3CDTF">1996-11-05T10:16:36Z</dcterms:created>
  <dcterms:modified xsi:type="dcterms:W3CDTF">2024-03-26T09:23:47Z</dcterms:modified>
</cp:coreProperties>
</file>